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ldresagensekretariat-my.sharepoint.com/personal/mah_aeldresagen_dk/Documents/Data til frivillige/"/>
    </mc:Choice>
  </mc:AlternateContent>
  <xr:revisionPtr revIDLastSave="67" documentId="8_{E7CAE0EC-D48A-4538-990A-B37AE88A5DF4}" xr6:coauthVersionLast="47" xr6:coauthVersionMax="47" xr10:uidLastSave="{E3D3F66C-4811-4761-8F88-7C2A4B8B63B2}"/>
  <bookViews>
    <workbookView xWindow="-120" yWindow="-120" windowWidth="29040" windowHeight="15720" xr2:uid="{296B6B37-FD65-47E2-A373-4300529AFEED}"/>
  </bookViews>
  <sheets>
    <sheet name="Diagram1" sheetId="8" r:id="rId1"/>
    <sheet name="Diagram2" sheetId="10" r:id="rId2"/>
    <sheet name="Diagram 3" sheetId="12" r:id="rId3"/>
    <sheet name="Diagram4" sheetId="14" r:id="rId4"/>
    <sheet name="Hjemmehjælpsmodtagere" sheetId="7" state="hidden" r:id="rId5"/>
    <sheet name="Hjemmehjælpstimer" sheetId="9" state="hidden" r:id="rId6"/>
    <sheet name="Plejehjem" sheetId="11" state="hidden" r:id="rId7"/>
    <sheet name="Ældreudgifter" sheetId="13" state="hidden" r:id="rId8"/>
    <sheet name="Dataark 1" sheetId="1" state="hidden" r:id="rId9"/>
    <sheet name="Dataark 2" sheetId="2" state="hidden" r:id="rId10"/>
    <sheet name="Dataark 3" sheetId="3" state="hidden" r:id="rId11"/>
    <sheet name="Dataark 4" sheetId="4" state="hidden" r:id="rId12"/>
    <sheet name="Dataark 5" sheetId="5" state="hidden" r:id="rId13"/>
    <sheet name="Dataark 6" sheetId="6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3" l="1"/>
  <c r="F16" i="13"/>
  <c r="G16" i="13"/>
  <c r="E17" i="13"/>
  <c r="F17" i="13"/>
  <c r="G17" i="13"/>
  <c r="E18" i="13"/>
  <c r="F18" i="13"/>
  <c r="G18" i="13"/>
  <c r="E19" i="13"/>
  <c r="F19" i="13"/>
  <c r="G19" i="13"/>
  <c r="E20" i="13"/>
  <c r="F20" i="13"/>
  <c r="G20" i="13"/>
  <c r="E21" i="13"/>
  <c r="F21" i="13"/>
  <c r="G21" i="13"/>
  <c r="E22" i="13"/>
  <c r="F22" i="13"/>
  <c r="G22" i="13"/>
  <c r="E17" i="11"/>
  <c r="F17" i="11"/>
  <c r="G17" i="11"/>
  <c r="H17" i="11"/>
  <c r="E18" i="11"/>
  <c r="F18" i="11"/>
  <c r="G18" i="11"/>
  <c r="H18" i="11"/>
  <c r="E19" i="11"/>
  <c r="F19" i="11"/>
  <c r="G19" i="11"/>
  <c r="H19" i="11"/>
  <c r="E20" i="11"/>
  <c r="F20" i="11"/>
  <c r="G20" i="11"/>
  <c r="H20" i="11"/>
  <c r="E21" i="11"/>
  <c r="F21" i="11"/>
  <c r="G21" i="11"/>
  <c r="H21" i="11"/>
  <c r="E22" i="11"/>
  <c r="F22" i="11"/>
  <c r="G22" i="11"/>
  <c r="H22" i="11"/>
  <c r="E23" i="11"/>
  <c r="F23" i="11"/>
  <c r="G23" i="11"/>
  <c r="H23" i="11"/>
  <c r="E16" i="9"/>
  <c r="F16" i="9"/>
  <c r="D16" i="9" s="1"/>
  <c r="G16" i="9"/>
  <c r="H16" i="9"/>
  <c r="E17" i="9"/>
  <c r="F17" i="9"/>
  <c r="G17" i="9"/>
  <c r="H17" i="9"/>
  <c r="E18" i="9"/>
  <c r="F18" i="9"/>
  <c r="G18" i="9"/>
  <c r="H18" i="9"/>
  <c r="E19" i="9"/>
  <c r="F19" i="9"/>
  <c r="G19" i="9"/>
  <c r="H19" i="9"/>
  <c r="E20" i="9"/>
  <c r="F20" i="9"/>
  <c r="G20" i="9"/>
  <c r="H20" i="9"/>
  <c r="E21" i="9"/>
  <c r="F21" i="9"/>
  <c r="G21" i="9"/>
  <c r="H21" i="9"/>
  <c r="E22" i="9"/>
  <c r="F22" i="9"/>
  <c r="G22" i="9"/>
  <c r="H22" i="9"/>
  <c r="E21" i="7"/>
  <c r="F21" i="7"/>
  <c r="G21" i="7"/>
  <c r="H21" i="7"/>
  <c r="E22" i="7"/>
  <c r="F22" i="7"/>
  <c r="G22" i="7"/>
  <c r="H22" i="7"/>
  <c r="E23" i="7"/>
  <c r="F23" i="7"/>
  <c r="G23" i="7"/>
  <c r="H23" i="7"/>
  <c r="E24" i="7"/>
  <c r="F24" i="7"/>
  <c r="G24" i="7"/>
  <c r="H24" i="7"/>
  <c r="E25" i="7"/>
  <c r="F25" i="7"/>
  <c r="G25" i="7"/>
  <c r="H25" i="7"/>
  <c r="E26" i="7"/>
  <c r="F26" i="7"/>
  <c r="G26" i="7"/>
  <c r="H26" i="7"/>
  <c r="E27" i="7"/>
  <c r="F27" i="7"/>
  <c r="G27" i="7"/>
  <c r="H27" i="7"/>
  <c r="D22" i="13" l="1"/>
  <c r="D21" i="9"/>
  <c r="D17" i="9"/>
  <c r="C19" i="9"/>
  <c r="C23" i="7"/>
  <c r="D26" i="7"/>
  <c r="D21" i="13"/>
  <c r="C21" i="13"/>
  <c r="C18" i="13"/>
  <c r="D20" i="13"/>
  <c r="C20" i="13"/>
  <c r="C19" i="13"/>
  <c r="D20" i="9"/>
  <c r="C22" i="9"/>
  <c r="C18" i="9"/>
  <c r="D21" i="11"/>
  <c r="D17" i="11"/>
  <c r="C23" i="11"/>
  <c r="C19" i="11"/>
  <c r="D22" i="11"/>
  <c r="D18" i="11"/>
  <c r="C22" i="11"/>
  <c r="C20" i="11"/>
  <c r="D22" i="7"/>
  <c r="D19" i="9"/>
  <c r="D23" i="7"/>
  <c r="C20" i="9"/>
  <c r="D18" i="9"/>
  <c r="D22" i="9"/>
  <c r="C17" i="9"/>
  <c r="D27" i="7"/>
  <c r="C27" i="7"/>
  <c r="C21" i="9"/>
  <c r="C16" i="9"/>
  <c r="D23" i="11"/>
  <c r="C22" i="7"/>
  <c r="C21" i="7"/>
  <c r="C16" i="13"/>
  <c r="C18" i="11"/>
  <c r="D18" i="13"/>
  <c r="C22" i="13"/>
  <c r="C25" i="7"/>
  <c r="D21" i="7"/>
  <c r="C21" i="11"/>
  <c r="D19" i="11"/>
  <c r="C26" i="7"/>
  <c r="D24" i="7"/>
  <c r="D19" i="13"/>
  <c r="C17" i="13"/>
  <c r="D25" i="7"/>
  <c r="C24" i="7"/>
  <c r="D20" i="11"/>
  <c r="C17" i="11"/>
  <c r="D17" i="13"/>
  <c r="D16" i="13"/>
  <c r="E31" i="13"/>
  <c r="F31" i="13"/>
  <c r="G31" i="13"/>
  <c r="E32" i="13"/>
  <c r="F32" i="13"/>
  <c r="G32" i="13"/>
  <c r="E33" i="13"/>
  <c r="F33" i="13"/>
  <c r="G33" i="13"/>
  <c r="E31" i="11"/>
  <c r="F31" i="11"/>
  <c r="G31" i="11"/>
  <c r="H31" i="11"/>
  <c r="E32" i="11"/>
  <c r="F32" i="11"/>
  <c r="G32" i="11"/>
  <c r="H32" i="11"/>
  <c r="E33" i="11"/>
  <c r="F33" i="11"/>
  <c r="G33" i="11"/>
  <c r="H33" i="11"/>
  <c r="E31" i="9"/>
  <c r="F31" i="9"/>
  <c r="G31" i="9"/>
  <c r="H31" i="9"/>
  <c r="E32" i="9"/>
  <c r="F32" i="9"/>
  <c r="G32" i="9"/>
  <c r="H32" i="9"/>
  <c r="E33" i="9"/>
  <c r="F33" i="9"/>
  <c r="G33" i="9"/>
  <c r="H33" i="9"/>
  <c r="E31" i="7"/>
  <c r="F31" i="7"/>
  <c r="G31" i="7"/>
  <c r="H31" i="7"/>
  <c r="E32" i="7"/>
  <c r="F32" i="7"/>
  <c r="G32" i="7"/>
  <c r="H32" i="7"/>
  <c r="E33" i="7"/>
  <c r="F33" i="7"/>
  <c r="G33" i="7"/>
  <c r="H33" i="7"/>
  <c r="E23" i="13"/>
  <c r="F23" i="13"/>
  <c r="G23" i="13"/>
  <c r="E24" i="13"/>
  <c r="F24" i="13"/>
  <c r="G24" i="13"/>
  <c r="E25" i="13"/>
  <c r="F25" i="13"/>
  <c r="G25" i="13"/>
  <c r="E26" i="13"/>
  <c r="F26" i="13"/>
  <c r="G26" i="13"/>
  <c r="E27" i="13"/>
  <c r="F27" i="13"/>
  <c r="G27" i="13"/>
  <c r="E28" i="13"/>
  <c r="F28" i="13"/>
  <c r="G28" i="13"/>
  <c r="E29" i="13"/>
  <c r="F29" i="13"/>
  <c r="G29" i="13"/>
  <c r="E30" i="13"/>
  <c r="F30" i="13"/>
  <c r="G30" i="13"/>
  <c r="E16" i="11"/>
  <c r="F16" i="11"/>
  <c r="G16" i="11"/>
  <c r="H16" i="11"/>
  <c r="E24" i="11"/>
  <c r="F24" i="11"/>
  <c r="G24" i="11"/>
  <c r="H24" i="11"/>
  <c r="E25" i="11"/>
  <c r="F25" i="11"/>
  <c r="G25" i="11"/>
  <c r="H25" i="11"/>
  <c r="E26" i="11"/>
  <c r="F26" i="11"/>
  <c r="G26" i="11"/>
  <c r="H26" i="11"/>
  <c r="E27" i="11"/>
  <c r="F27" i="11"/>
  <c r="G27" i="11"/>
  <c r="H27" i="11"/>
  <c r="E28" i="11"/>
  <c r="F28" i="11"/>
  <c r="G28" i="11"/>
  <c r="H28" i="11"/>
  <c r="E29" i="11"/>
  <c r="F29" i="11"/>
  <c r="G29" i="11"/>
  <c r="H29" i="11"/>
  <c r="E30" i="11"/>
  <c r="F30" i="11"/>
  <c r="G30" i="11"/>
  <c r="H30" i="11"/>
  <c r="E23" i="9"/>
  <c r="F23" i="9"/>
  <c r="G23" i="9"/>
  <c r="H23" i="9"/>
  <c r="E24" i="9"/>
  <c r="F24" i="9"/>
  <c r="G24" i="9"/>
  <c r="H24" i="9"/>
  <c r="E25" i="9"/>
  <c r="F25" i="9"/>
  <c r="G25" i="9"/>
  <c r="H25" i="9"/>
  <c r="E26" i="9"/>
  <c r="F26" i="9"/>
  <c r="G26" i="9"/>
  <c r="H26" i="9"/>
  <c r="E27" i="9"/>
  <c r="F27" i="9"/>
  <c r="G27" i="9"/>
  <c r="H27" i="9"/>
  <c r="E28" i="9"/>
  <c r="F28" i="9"/>
  <c r="G28" i="9"/>
  <c r="H28" i="9"/>
  <c r="E29" i="9"/>
  <c r="F29" i="9"/>
  <c r="G29" i="9"/>
  <c r="H29" i="9"/>
  <c r="E30" i="9"/>
  <c r="F30" i="9"/>
  <c r="G30" i="9"/>
  <c r="H30" i="9"/>
  <c r="E16" i="7"/>
  <c r="F16" i="7"/>
  <c r="G16" i="7"/>
  <c r="H16" i="7"/>
  <c r="E17" i="7"/>
  <c r="F17" i="7"/>
  <c r="G17" i="7"/>
  <c r="H17" i="7"/>
  <c r="E18" i="7"/>
  <c r="F18" i="7"/>
  <c r="G18" i="7"/>
  <c r="H18" i="7"/>
  <c r="E19" i="7"/>
  <c r="F19" i="7"/>
  <c r="G19" i="7"/>
  <c r="H19" i="7"/>
  <c r="E20" i="7"/>
  <c r="F20" i="7"/>
  <c r="G20" i="7"/>
  <c r="H20" i="7"/>
  <c r="E28" i="7"/>
  <c r="F28" i="7"/>
  <c r="G28" i="7"/>
  <c r="H28" i="7"/>
  <c r="E29" i="7"/>
  <c r="F29" i="7"/>
  <c r="G29" i="7"/>
  <c r="H29" i="7"/>
  <c r="E30" i="7"/>
  <c r="F30" i="7"/>
  <c r="G30" i="7"/>
  <c r="H30" i="7"/>
  <c r="C16" i="11" l="1"/>
  <c r="C32" i="11"/>
  <c r="D32" i="7"/>
  <c r="D28" i="11"/>
  <c r="D23" i="13"/>
  <c r="C29" i="13"/>
  <c r="C33" i="13"/>
  <c r="C32" i="13"/>
  <c r="D31" i="13"/>
  <c r="C31" i="13"/>
  <c r="D27" i="13"/>
  <c r="C26" i="11"/>
  <c r="C24" i="11"/>
  <c r="C31" i="11"/>
  <c r="D16" i="11"/>
  <c r="D32" i="11"/>
  <c r="D31" i="11"/>
  <c r="C33" i="11"/>
  <c r="D33" i="11"/>
  <c r="C32" i="9"/>
  <c r="D31" i="9"/>
  <c r="D32" i="9"/>
  <c r="C33" i="9"/>
  <c r="D33" i="9"/>
  <c r="C23" i="9"/>
  <c r="C31" i="9"/>
  <c r="C31" i="7"/>
  <c r="D18" i="7"/>
  <c r="D16" i="7"/>
  <c r="C32" i="7"/>
  <c r="D17" i="7"/>
  <c r="D33" i="7"/>
  <c r="C33" i="7"/>
  <c r="D31" i="7"/>
  <c r="D32" i="13"/>
  <c r="D33" i="13"/>
  <c r="D24" i="9"/>
  <c r="D27" i="9"/>
  <c r="D30" i="9"/>
  <c r="C16" i="7"/>
  <c r="C18" i="7"/>
  <c r="D19" i="7"/>
  <c r="C20" i="7"/>
  <c r="C23" i="13"/>
  <c r="C24" i="13"/>
  <c r="D29" i="13"/>
  <c r="D28" i="13"/>
  <c r="D26" i="13"/>
  <c r="C30" i="13"/>
  <c r="C28" i="13"/>
  <c r="C27" i="13"/>
  <c r="C25" i="13"/>
  <c r="C27" i="11"/>
  <c r="D24" i="11"/>
  <c r="D25" i="11"/>
  <c r="D27" i="11"/>
  <c r="C29" i="11"/>
  <c r="D29" i="11"/>
  <c r="C25" i="11"/>
  <c r="D30" i="11"/>
  <c r="C30" i="11"/>
  <c r="C28" i="11"/>
  <c r="D26" i="11"/>
  <c r="C27" i="9"/>
  <c r="D25" i="9"/>
  <c r="D23" i="9"/>
  <c r="C30" i="9"/>
  <c r="C26" i="9"/>
  <c r="C28" i="9"/>
  <c r="C29" i="9"/>
  <c r="C24" i="9"/>
  <c r="D26" i="9"/>
  <c r="D29" i="9"/>
  <c r="C25" i="9"/>
  <c r="D28" i="9"/>
  <c r="D20" i="7"/>
  <c r="C17" i="7"/>
  <c r="C28" i="7"/>
  <c r="D30" i="7"/>
  <c r="D28" i="7"/>
  <c r="C19" i="7"/>
  <c r="D29" i="7"/>
  <c r="C29" i="7"/>
  <c r="C30" i="7"/>
  <c r="C26" i="13"/>
  <c r="D24" i="13"/>
  <c r="D25" i="13"/>
  <c r="D30" i="13"/>
  <c r="E15" i="13"/>
  <c r="F15" i="13"/>
  <c r="G15" i="13"/>
  <c r="E15" i="11"/>
  <c r="F15" i="11"/>
  <c r="G15" i="11"/>
  <c r="H15" i="11"/>
  <c r="E15" i="9"/>
  <c r="F15" i="9"/>
  <c r="G15" i="9"/>
  <c r="H15" i="9"/>
  <c r="E15" i="7"/>
  <c r="F15" i="7"/>
  <c r="G15" i="7"/>
  <c r="H15" i="7"/>
  <c r="F6" i="13"/>
  <c r="G6" i="13"/>
  <c r="F7" i="13"/>
  <c r="G7" i="13"/>
  <c r="F8" i="13"/>
  <c r="G8" i="13"/>
  <c r="F9" i="13"/>
  <c r="G9" i="13"/>
  <c r="F10" i="13"/>
  <c r="G10" i="13"/>
  <c r="F11" i="13"/>
  <c r="G11" i="13"/>
  <c r="F12" i="13"/>
  <c r="G12" i="13"/>
  <c r="F13" i="13"/>
  <c r="G13" i="13"/>
  <c r="F14" i="13"/>
  <c r="G14" i="13"/>
  <c r="G5" i="13"/>
  <c r="F5" i="13"/>
  <c r="E6" i="13"/>
  <c r="E7" i="13"/>
  <c r="E8" i="13"/>
  <c r="E9" i="13"/>
  <c r="E10" i="13"/>
  <c r="E11" i="13"/>
  <c r="E12" i="13"/>
  <c r="E13" i="13"/>
  <c r="E14" i="13"/>
  <c r="E5" i="13"/>
  <c r="E6" i="11"/>
  <c r="F6" i="11"/>
  <c r="E7" i="11"/>
  <c r="F7" i="11"/>
  <c r="E8" i="11"/>
  <c r="F8" i="11"/>
  <c r="E9" i="11"/>
  <c r="F9" i="11"/>
  <c r="E10" i="11"/>
  <c r="F10" i="11"/>
  <c r="E11" i="11"/>
  <c r="F11" i="11"/>
  <c r="E12" i="11"/>
  <c r="F12" i="11"/>
  <c r="E13" i="11"/>
  <c r="F13" i="11"/>
  <c r="E14" i="11"/>
  <c r="F14" i="11"/>
  <c r="F5" i="11"/>
  <c r="E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G6" i="11"/>
  <c r="H5" i="11"/>
  <c r="G5" i="11"/>
  <c r="E6" i="9"/>
  <c r="F6" i="9"/>
  <c r="G6" i="9"/>
  <c r="H6" i="9"/>
  <c r="E7" i="9"/>
  <c r="F7" i="9"/>
  <c r="G7" i="9"/>
  <c r="H7" i="9"/>
  <c r="E8" i="9"/>
  <c r="F8" i="9"/>
  <c r="G8" i="9"/>
  <c r="H8" i="9"/>
  <c r="E9" i="9"/>
  <c r="F9" i="9"/>
  <c r="G9" i="9"/>
  <c r="H9" i="9"/>
  <c r="E10" i="9"/>
  <c r="F10" i="9"/>
  <c r="G10" i="9"/>
  <c r="H10" i="9"/>
  <c r="E11" i="9"/>
  <c r="F11" i="9"/>
  <c r="G11" i="9"/>
  <c r="H11" i="9"/>
  <c r="E12" i="9"/>
  <c r="F12" i="9"/>
  <c r="G12" i="9"/>
  <c r="H12" i="9"/>
  <c r="E13" i="9"/>
  <c r="F13" i="9"/>
  <c r="G13" i="9"/>
  <c r="H13" i="9"/>
  <c r="E14" i="9"/>
  <c r="F14" i="9"/>
  <c r="G14" i="9"/>
  <c r="H14" i="9"/>
  <c r="H5" i="9"/>
  <c r="G5" i="9"/>
  <c r="F5" i="9"/>
  <c r="E5" i="9"/>
  <c r="E6" i="7"/>
  <c r="F6" i="7"/>
  <c r="G6" i="7"/>
  <c r="H6" i="7"/>
  <c r="E7" i="7"/>
  <c r="F7" i="7"/>
  <c r="G7" i="7"/>
  <c r="H7" i="7"/>
  <c r="E8" i="7"/>
  <c r="F8" i="7"/>
  <c r="G8" i="7"/>
  <c r="H8" i="7"/>
  <c r="E9" i="7"/>
  <c r="F9" i="7"/>
  <c r="G9" i="7"/>
  <c r="H9" i="7"/>
  <c r="E10" i="7"/>
  <c r="F10" i="7"/>
  <c r="G10" i="7"/>
  <c r="H10" i="7"/>
  <c r="E11" i="7"/>
  <c r="F11" i="7"/>
  <c r="G11" i="7"/>
  <c r="H11" i="7"/>
  <c r="E12" i="7"/>
  <c r="F12" i="7"/>
  <c r="G12" i="7"/>
  <c r="H12" i="7"/>
  <c r="E13" i="7"/>
  <c r="F13" i="7"/>
  <c r="G13" i="7"/>
  <c r="H13" i="7"/>
  <c r="E14" i="7"/>
  <c r="F14" i="7"/>
  <c r="G14" i="7"/>
  <c r="H14" i="7"/>
  <c r="H5" i="7"/>
  <c r="G5" i="7"/>
  <c r="F5" i="7"/>
  <c r="E5" i="7"/>
  <c r="E34" i="13" l="1"/>
  <c r="F34" i="13"/>
  <c r="G34" i="13"/>
  <c r="E34" i="11"/>
  <c r="G34" i="11"/>
  <c r="H34" i="11"/>
  <c r="F34" i="11"/>
  <c r="G34" i="9"/>
  <c r="F34" i="9"/>
  <c r="E34" i="9"/>
  <c r="H34" i="9"/>
  <c r="F34" i="7"/>
  <c r="G34" i="7"/>
  <c r="H34" i="7"/>
  <c r="E34" i="7"/>
  <c r="C12" i="13"/>
  <c r="D7" i="11"/>
  <c r="D11" i="11"/>
  <c r="D15" i="7"/>
  <c r="D15" i="11"/>
  <c r="D14" i="7"/>
  <c r="D12" i="7"/>
  <c r="D10" i="7"/>
  <c r="D8" i="7"/>
  <c r="D6" i="7"/>
  <c r="C5" i="7"/>
  <c r="C11" i="7"/>
  <c r="C7" i="7"/>
  <c r="C15" i="7"/>
  <c r="C14" i="7"/>
  <c r="C12" i="7"/>
  <c r="C10" i="7"/>
  <c r="C8" i="7"/>
  <c r="C6" i="7"/>
  <c r="D13" i="7"/>
  <c r="D11" i="7"/>
  <c r="D9" i="7"/>
  <c r="D7" i="7"/>
  <c r="C13" i="7"/>
  <c r="C9" i="7"/>
  <c r="C8" i="13"/>
  <c r="D5" i="13"/>
  <c r="C7" i="13"/>
  <c r="C11" i="13"/>
  <c r="C15" i="13"/>
  <c r="C14" i="13"/>
  <c r="C6" i="13"/>
  <c r="C10" i="13"/>
  <c r="D8" i="13"/>
  <c r="C13" i="13"/>
  <c r="C9" i="13"/>
  <c r="D12" i="13"/>
  <c r="C5" i="11"/>
  <c r="D6" i="11"/>
  <c r="D10" i="11"/>
  <c r="D8" i="11"/>
  <c r="D12" i="11"/>
  <c r="C9" i="11"/>
  <c r="C13" i="11"/>
  <c r="C7" i="11"/>
  <c r="D14" i="11"/>
  <c r="C10" i="11"/>
  <c r="C6" i="11"/>
  <c r="C14" i="11"/>
  <c r="C11" i="11"/>
  <c r="C12" i="11"/>
  <c r="C15" i="11"/>
  <c r="C8" i="11"/>
  <c r="D11" i="9"/>
  <c r="C13" i="9"/>
  <c r="C11" i="9"/>
  <c r="C9" i="9"/>
  <c r="C7" i="9"/>
  <c r="D15" i="9"/>
  <c r="D13" i="9"/>
  <c r="D9" i="9"/>
  <c r="D12" i="9"/>
  <c r="D10" i="9"/>
  <c r="D8" i="9"/>
  <c r="C15" i="9"/>
  <c r="C14" i="9"/>
  <c r="C12" i="9"/>
  <c r="C10" i="9"/>
  <c r="C8" i="9"/>
  <c r="D14" i="9"/>
  <c r="D15" i="13"/>
  <c r="C5" i="13"/>
  <c r="D13" i="13"/>
  <c r="D9" i="13"/>
  <c r="D11" i="13"/>
  <c r="D7" i="13"/>
  <c r="D14" i="13"/>
  <c r="D10" i="13"/>
  <c r="D6" i="13"/>
  <c r="D13" i="11"/>
  <c r="D9" i="11"/>
  <c r="D5" i="11"/>
  <c r="D5" i="7"/>
  <c r="D7" i="9"/>
  <c r="D5" i="9"/>
  <c r="C5" i="9"/>
  <c r="C6" i="9"/>
  <c r="D6" i="9"/>
  <c r="D34" i="7" l="1"/>
  <c r="C34" i="7"/>
  <c r="D34" i="11"/>
  <c r="C34" i="9"/>
  <c r="D34" i="9"/>
  <c r="C34" i="13"/>
  <c r="D34" i="13"/>
  <c r="C34" i="11"/>
</calcChain>
</file>

<file path=xl/sharedStrings.xml><?xml version="1.0" encoding="utf-8"?>
<sst xmlns="http://schemas.openxmlformats.org/spreadsheetml/2006/main" count="1595" uniqueCount="171">
  <si>
    <t>Kommunekode</t>
  </si>
  <si>
    <t>Kommunenavn</t>
  </si>
  <si>
    <t>Regionskode</t>
  </si>
  <si>
    <t>Regionsnavn</t>
  </si>
  <si>
    <t>Albertslund</t>
  </si>
  <si>
    <t>Region Hovedstaden</t>
  </si>
  <si>
    <t>Allerød</t>
  </si>
  <si>
    <t>Assens</t>
  </si>
  <si>
    <t>Region Syddanmark</t>
  </si>
  <si>
    <t>Ballerup</t>
  </si>
  <si>
    <t>Billund</t>
  </si>
  <si>
    <t>Bornholm</t>
  </si>
  <si>
    <t>Brøndby</t>
  </si>
  <si>
    <t>Brønderslev</t>
  </si>
  <si>
    <t>Region Nordjylland</t>
  </si>
  <si>
    <t>Dragør</t>
  </si>
  <si>
    <t>Egedal</t>
  </si>
  <si>
    <t>Esbjerg</t>
  </si>
  <si>
    <t>Fanø</t>
  </si>
  <si>
    <t>Favrskov</t>
  </si>
  <si>
    <t>Region Midtjylland</t>
  </si>
  <si>
    <t>Faxe</t>
  </si>
  <si>
    <t>Region Sjælland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</si>
  <si>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</si>
  <si>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</si>
  <si>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</si>
  <si>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</si>
  <si>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</si>
  <si>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</si>
  <si>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</si>
  <si>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</si>
  <si>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</si>
  <si>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</si>
  <si>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</si>
  <si>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</si>
  <si>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</si>
  <si>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</si>
  <si>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</si>
  <si>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</si>
  <si>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</si>
  <si>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</si>
  <si>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</si>
  <si>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</si>
  <si>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</si>
  <si>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</si>
  <si>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</si>
  <si>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</si>
  <si>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</si>
  <si>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</si>
  <si>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</si>
  <si>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</si>
  <si>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</si>
  <si>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</si>
  <si>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</si>
  <si>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</si>
  <si>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</si>
  <si>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</si>
  <si>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</si>
  <si>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</si>
  <si>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</si>
  <si>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</si>
  <si>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</si>
  <si>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</si>
  <si>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</si>
  <si>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</si>
  <si>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</si>
  <si>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</si>
  <si>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</si>
  <si>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</si>
  <si>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</si>
  <si>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</si>
  <si>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</si>
  <si>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</si>
  <si>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</si>
  <si>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</si>
  <si>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</si>
  <si>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</si>
  <si>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</si>
  <si>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</si>
  <si>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</si>
  <si>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</si>
  <si>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</si>
  <si>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</si>
  <si>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</si>
  <si>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</si>
  <si>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</si>
  <si>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</si>
  <si>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</si>
  <si>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</si>
  <si>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</si>
  <si>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</si>
  <si>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</si>
  <si>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</si>
  <si>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</si>
  <si>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</si>
  <si>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</si>
  <si>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</si>
  <si>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</si>
  <si>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</si>
  <si>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</si>
  <si>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</t>
  </si>
  <si>
    <t>Viborg</t>
  </si>
  <si>
    <t>Vordingborg</t>
  </si>
  <si>
    <t>Ærø</t>
  </si>
  <si>
    <t>Aabenraa</t>
  </si>
  <si>
    <t>Aalborg</t>
  </si>
  <si>
    <t>Aarhus</t>
  </si>
  <si>
    <t>Dataark 1. Regionskodeliste</t>
  </si>
  <si>
    <t>Dataark 2: Befolkningen 1. januar efter kommune og tid</t>
  </si>
  <si>
    <t>Enhed: Antal</t>
  </si>
  <si>
    <t>I alt</t>
  </si>
  <si>
    <t>67+</t>
  </si>
  <si>
    <t>80+</t>
  </si>
  <si>
    <t>Christiansø</t>
  </si>
  <si>
    <t>Nordfyns</t>
  </si>
  <si>
    <t>Vesthimmerlands</t>
  </si>
  <si>
    <t>Dataark 3. Hjemmehjælp, visiterede personer efter ydelsestype, tid, område og alder</t>
  </si>
  <si>
    <t>67 år og derover</t>
  </si>
  <si>
    <t>80-84 år</t>
  </si>
  <si>
    <t>85-89 år</t>
  </si>
  <si>
    <t>90 år og derover</t>
  </si>
  <si>
    <t>Modtagere af hjemmehjælp i alt</t>
  </si>
  <si>
    <t>Hele landet</t>
  </si>
  <si>
    <t>Dataark 4. Hjemmehjælp, visiteret tid efter ydelsestype, tid, område og alder</t>
  </si>
  <si>
    <t>Enhed: Timer pr. uge</t>
  </si>
  <si>
    <t>67-69 år</t>
  </si>
  <si>
    <t>70-74 år</t>
  </si>
  <si>
    <t>75-79 år</t>
  </si>
  <si>
    <t>Visiterede timer i alt</t>
  </si>
  <si>
    <t>Dataark 5. Hjemmehjælp i plejebolig/plejehjem, visiterede personer efter tid, område og alder</t>
  </si>
  <si>
    <t>Enhed: -</t>
  </si>
  <si>
    <t>5.30.28 Hjemmesygepleje</t>
  </si>
  <si>
    <t>5.30.29 Forebyggende indsats samt aflastningstilbud målrettet mod primært ældre</t>
  </si>
  <si>
    <t>5.30.31 Hjælpemidler, forbrugsgoder, boligindretning og befordring til ældre</t>
  </si>
  <si>
    <t>5.30.36 Plejevederlag og hjælp til sygeartikler o.lign. ved pasning af døende i eget hjem</t>
  </si>
  <si>
    <t>I alt (netto)</t>
  </si>
  <si>
    <t>1 Driftskonti</t>
  </si>
  <si>
    <t>Landsplan</t>
  </si>
  <si>
    <t>Dataark 6. Kommunernes regnskaber på funktioner efter prisenhed, art, dranst, tid, område og funktion</t>
  </si>
  <si>
    <t>Antal 67+ årige hjemmehjælpsmodtagere</t>
  </si>
  <si>
    <t>Antal 80+ årige hjemmehjælpsmodtagere</t>
  </si>
  <si>
    <t>Antal 67+ årige</t>
  </si>
  <si>
    <t>Antal 80+ årige</t>
  </si>
  <si>
    <t>Andel 67+ årige, som modtager hjemmehjælp</t>
  </si>
  <si>
    <t>Andel af 80+ årige, som modtager hjemmehjælp</t>
  </si>
  <si>
    <t>Gns. for regionen</t>
  </si>
  <si>
    <t>Antal timers hjemmehjælp til 67+ årige pr. uge</t>
  </si>
  <si>
    <t>Antal timers hjemmehjælp til 80+ årige pr. uge</t>
  </si>
  <si>
    <t>Andel 67+ årige, som bor på plejehjem</t>
  </si>
  <si>
    <t>Andel af 80+ årige, som bor på plejehjem</t>
  </si>
  <si>
    <t>Antal 67+ årige, som bor på plejehjem</t>
  </si>
  <si>
    <t>Antal 80+ årige, som bor på plejehjem</t>
  </si>
  <si>
    <t>Tabel 3. Andel ældre, som bor på plejehjem i 2023</t>
  </si>
  <si>
    <t>Tabel 2. Gns. hjemmehjælpstimer pr. uge til ældre, som modtager hjemmehjælp i eget hjem i 2023</t>
  </si>
  <si>
    <t>Tabel 1. Andel ældre, som modtager hjemmehjælp i eget hjem i 2023</t>
  </si>
  <si>
    <t>Seriveudgifter på ældreområdet, mio. kr.</t>
  </si>
  <si>
    <t>Udgifter pr. 67+ årig</t>
  </si>
  <si>
    <t>Udgifter pr. 80+ årig</t>
  </si>
  <si>
    <t>Tabel 4. Serviceudgifter på ældreområdet pr. 67+ og 80+ årig i 2023 (2024-priser)</t>
  </si>
  <si>
    <t>1. januar 2025</t>
  </si>
  <si>
    <t>Kilde: Statistikbanken.dk (BY2) ultimo juni 2025 (kopieret fra "Nøgletal om kommunernes ældrepleje")</t>
  </si>
  <si>
    <t>2025</t>
  </si>
  <si>
    <t>Kilde: Statistikbanken.dk (AED06), medio august 2026 (kopieret fra "Nøgletal om kommunernes ældrepleje")</t>
  </si>
  <si>
    <t>Kilde: Statistikbanken.dk (AED022) medio august 2026 (kopieret fra "Nøgletal om kommunernes ældrepleje")</t>
  </si>
  <si>
    <t>Kilde: Statistikbanken.dk (AED07) medio august 2026 (kopieret fra "Nøgletal om kommunernes ældrepleje")</t>
  </si>
  <si>
    <t>5.30.26 Personlig og praktisk hjælp og madservice til ældre omfattet af frit valg af leverandør</t>
  </si>
  <si>
    <t>5.30.27 Pleje og omsorg m.v. af primært ældre undtaget frit valg af leverandør</t>
  </si>
  <si>
    <t>2026-priser (mio.kr.)</t>
  </si>
  <si>
    <t>Kilde: Statistikbanken.dk (REGK31) og pris- og lønskøn på KL's hjemmeside medio august 2025 (kopieret fra "Nøgletal om kommunernes ældrepleje")</t>
  </si>
  <si>
    <t>Gns. timer pr. uge til 80+ årige hjemmehjælpsmodtagere</t>
  </si>
  <si>
    <t>Gns. timer pr. uge til 67+ årige hjemmehjælpsmodtagere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</si>
</sst>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Georgia"/>
      <family val="2"/>
    </font>
    <font>
      <sz val="11"/>
      <color theme="1"/>
      <name val="Georgia"/>
      <family val="1"/>
    </font>
    <font>
      <sz val="11"/>
      <color rgb="FF252525"/>
      <name val="Georgia"/>
      <family val="1"/>
    </font>
    <font>
      <b/>
      <sz val="11"/>
      <color theme="1"/>
      <name val="Georgia"/>
      <family val="1"/>
    </font>
    <font>
      <b/>
      <sz val="20"/>
      <color theme="1"/>
      <name val="Georgia"/>
      <family val="1"/>
    </font>
    <font>
      <b/>
      <sz val="14"/>
      <color rgb="FF000000"/>
      <name val="Georgia"/>
      <family val="1"/>
    </font>
    <font>
      <sz val="14"/>
      <color theme="1"/>
      <name val="Georgia"/>
      <family val="1"/>
    </font>
    <font>
      <i/>
      <sz val="11"/>
      <color rgb="FF000000"/>
      <name val="Georgia"/>
      <family val="1"/>
    </font>
    <font>
      <b/>
      <sz val="11"/>
      <color rgb="FF000000"/>
      <name val="Georgia"/>
      <family val="1"/>
    </font>
    <font>
      <sz val="11"/>
      <color rgb="FF000000"/>
      <name val="Georgia"/>
      <family val="1"/>
    </font>
    <font>
      <b/>
      <sz val="13"/>
      <color rgb="FF000000"/>
      <name val="Georgia"/>
      <family val="1"/>
    </font>
    <font>
      <sz val="14"/>
      <color theme="1"/>
      <name val="Georgi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Border="0" applyAlignment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10" fillId="0" borderId="0" xfId="0" applyFont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11" fillId="0" borderId="0" xfId="0" applyFont="1"/>
    <xf numFmtId="0" fontId="1" fillId="0" borderId="0" xfId="0" applyFont="1" applyAlignment="1">
      <alignment horizontal="left" vertical="distributed"/>
    </xf>
    <xf numFmtId="0" fontId="0" fillId="0" borderId="0" xfId="0" applyAlignment="1">
      <alignment vertical="distributed"/>
    </xf>
    <xf numFmtId="9" fontId="0" fillId="0" borderId="0" xfId="0" applyNumberFormat="1"/>
    <xf numFmtId="164" fontId="0" fillId="0" borderId="0" xfId="0" applyNumberFormat="1"/>
    <xf numFmtId="3" fontId="0" fillId="0" borderId="0" xfId="0" applyNumberFormat="1"/>
    <xf numFmtId="0" fontId="9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distributed"/>
    </xf>
    <xf numFmtId="0" fontId="1" fillId="0" borderId="0" xfId="0" applyFont="1" applyAlignment="1">
      <alignment vertical="distributed"/>
    </xf>
    <xf numFmtId="0" fontId="8" fillId="0" borderId="0" xfId="0" applyFont="1"/>
    <xf numFmtId="0" fontId="13" fillId="0" borderId="0" xfId="0" applyFont="1" applyAlignment="1">
      <alignment horizontal="left"/>
    </xf>
  </cellXfs>
  <cellStyles count="2">
    <cellStyle name="Normal" xfId="0" builtinId="0"/>
    <cellStyle name="Normal 2" xfId="1" xr:uid="{BA8A999A-DAF1-4BB6-BD1D-F139B40D75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worksheet" Target="worksheets/sheet9.xml"/><Relationship Id="rId18" Type="http://schemas.openxmlformats.org/officeDocument/2006/relationships/calcChain" Target="calcChain.xml"/><Relationship Id="rId3" Type="http://schemas.openxmlformats.org/officeDocument/2006/relationships/chartsheet" Target="chart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3.xml"/><Relationship Id="rId12" Type="http://schemas.openxmlformats.org/officeDocument/2006/relationships/worksheet" Target="worksheets/sheet8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worksheet" Target="worksheets/sheet7.xml"/><Relationship Id="rId5" Type="http://schemas.openxmlformats.org/officeDocument/2006/relationships/worksheet" Target="work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6.xml"/><Relationship Id="rId19" Type="http://schemas.openxmlformats.org/officeDocument/2006/relationships/customXml" Target="../customXml/item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1. Andel</a:t>
            </a:r>
            <a:r>
              <a:rPr lang="da-DK" sz="1400" baseline="0"/>
              <a:t> af ældre i kommuner i Region Hovedstaden, som får hjemmehjælp i eget hjem i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Hjemmehjælpsmodtagere!$C$4</c:f>
              <c:strCache>
                <c:ptCount val="1"/>
                <c:pt idx="0">
                  <c:v>Andel 67+ årige, som modtager hjemmehjælp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Hjemmehjælpsmodtagere!$B$5:$B$34</c:f>
              <c:strCache>
                <c:ptCount val="30"/>
                <c:pt idx="0">
                  <c:v>Albertslund</c:v>
                </c:pt>
                <c:pt idx="1">
                  <c:v>Allerød</c:v>
                </c:pt>
                <c:pt idx="2">
                  <c:v>Ballerup</c:v>
                </c:pt>
                <c:pt idx="3">
                  <c:v>Bornholm</c:v>
                </c:pt>
                <c:pt idx="4">
                  <c:v>Brøndby</c:v>
                </c:pt>
                <c:pt idx="5">
                  <c:v>Dragør</c:v>
                </c:pt>
                <c:pt idx="6">
                  <c:v>Egedal</c:v>
                </c:pt>
                <c:pt idx="7">
                  <c:v>Fredensborg</c:v>
                </c:pt>
                <c:pt idx="8">
                  <c:v>Frederiksberg</c:v>
                </c:pt>
                <c:pt idx="9">
                  <c:v>Frederikssund</c:v>
                </c:pt>
                <c:pt idx="10">
                  <c:v>Furesø</c:v>
                </c:pt>
                <c:pt idx="11">
                  <c:v>Gentofte</c:v>
                </c:pt>
                <c:pt idx="12">
                  <c:v>Gladsaxe</c:v>
                </c:pt>
                <c:pt idx="13">
                  <c:v>Glostrup</c:v>
                </c:pt>
                <c:pt idx="14">
                  <c:v>Gribskov</c:v>
                </c:pt>
                <c:pt idx="15">
                  <c:v>Halsnæs</c:v>
                </c:pt>
                <c:pt idx="16">
                  <c:v>Helsingør</c:v>
                </c:pt>
                <c:pt idx="17">
                  <c:v>Herlev</c:v>
                </c:pt>
                <c:pt idx="18">
                  <c:v>Hillerød</c:v>
                </c:pt>
                <c:pt idx="19">
                  <c:v>Hvidovre</c:v>
                </c:pt>
                <c:pt idx="20">
                  <c:v>Høje-Taastrup</c:v>
                </c:pt>
                <c:pt idx="21">
                  <c:v>Hørsholm</c:v>
                </c:pt>
                <c:pt idx="22">
                  <c:v>Ishøj</c:v>
                </c:pt>
                <c:pt idx="23">
                  <c:v>København</c:v>
                </c:pt>
                <c:pt idx="24">
                  <c:v>Lyngby-Taarbæk</c:v>
                </c:pt>
                <c:pt idx="25">
                  <c:v>Rudersdal</c:v>
                </c:pt>
                <c:pt idx="26">
                  <c:v>Rødovre</c:v>
                </c:pt>
                <c:pt idx="27">
                  <c:v>Tårnby</c:v>
                </c:pt>
                <c:pt idx="28">
                  <c:v>Vallensbæk</c:v>
                </c:pt>
                <c:pt idx="29">
                  <c:v>Gns. for regionen</c:v>
                </c:pt>
              </c:strCache>
            </c:strRef>
          </c:cat>
          <c:val>
            <c:numRef>
              <c:f>Hjemmehjælpsmodtagere!$C$5:$C$34</c:f>
              <c:numCache>
                <c:formatCode>0%</c:formatCode>
                <c:ptCount val="30"/>
                <c:pt idx="0">
                  <c:v>0.14752906976744187</c:v>
                </c:pt>
                <c:pt idx="1">
                  <c:v>9.7455176402544821E-2</c:v>
                </c:pt>
                <c:pt idx="2">
                  <c:v>0.1480488595827478</c:v>
                </c:pt>
                <c:pt idx="3">
                  <c:v>9.1518059201593199E-2</c:v>
                </c:pt>
                <c:pt idx="4">
                  <c:v>0.11435800126502214</c:v>
                </c:pt>
                <c:pt idx="5">
                  <c:v>0.11555424875036754</c:v>
                </c:pt>
                <c:pt idx="6">
                  <c:v>8.7839752672935714E-2</c:v>
                </c:pt>
                <c:pt idx="7">
                  <c:v>9.178424137182549E-2</c:v>
                </c:pt>
                <c:pt idx="8">
                  <c:v>0.12460801915020944</c:v>
                </c:pt>
                <c:pt idx="9">
                  <c:v>8.2158795091111944E-2</c:v>
                </c:pt>
                <c:pt idx="10">
                  <c:v>0.11034321190113623</c:v>
                </c:pt>
                <c:pt idx="11">
                  <c:v>0.10448345712356516</c:v>
                </c:pt>
                <c:pt idx="12">
                  <c:v>0.12056440346465493</c:v>
                </c:pt>
                <c:pt idx="13">
                  <c:v>0.17650510204081632</c:v>
                </c:pt>
                <c:pt idx="14">
                  <c:v>7.3896492341158346E-2</c:v>
                </c:pt>
                <c:pt idx="15">
                  <c:v>0.11493816578915148</c:v>
                </c:pt>
                <c:pt idx="16">
                  <c:v>9.1040385129713824E-2</c:v>
                </c:pt>
                <c:pt idx="17">
                  <c:v>0.11086617245415528</c:v>
                </c:pt>
                <c:pt idx="18">
                  <c:v>8.4763590918558632E-2</c:v>
                </c:pt>
                <c:pt idx="19">
                  <c:v>0.12417299824663938</c:v>
                </c:pt>
                <c:pt idx="20">
                  <c:v>0.14099906846762927</c:v>
                </c:pt>
                <c:pt idx="21">
                  <c:v>0.11113946854826602</c:v>
                </c:pt>
                <c:pt idx="22">
                  <c:v>0.12962323842392867</c:v>
                </c:pt>
                <c:pt idx="23">
                  <c:v>0.13770557113717491</c:v>
                </c:pt>
                <c:pt idx="24">
                  <c:v>0.10151486097794822</c:v>
                </c:pt>
                <c:pt idx="25">
                  <c:v>0.10427971576227391</c:v>
                </c:pt>
                <c:pt idx="26">
                  <c:v>0.14044767607641859</c:v>
                </c:pt>
                <c:pt idx="27">
                  <c:v>0.1574298257283491</c:v>
                </c:pt>
                <c:pt idx="28">
                  <c:v>0.13102866779089375</c:v>
                </c:pt>
                <c:pt idx="29">
                  <c:v>0.11664766324163076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A-45FE-A472-19F91F5D76E1}"/>
            </c:ext>
          </c:extLst>
        </c:ser>
        <c:ser>
          <c:idx val="1"/>
          <c:order val="1"/>
          <c:tx>
            <c:strRef>
              <c:f>Hjemmehjælpsmodtagere!$D$4</c:f>
              <c:strCache>
                <c:ptCount val="1"/>
                <c:pt idx="0">
                  <c:v>Andel af 80+ årige, som modtager hjemmehjælp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Hjemmehjælpsmodtagere!$B$5:$B$34</c:f>
              <c:strCache>
                <c:ptCount val="30"/>
                <c:pt idx="0">
                  <c:v>Albertslund</c:v>
                </c:pt>
                <c:pt idx="1">
                  <c:v>Allerød</c:v>
                </c:pt>
                <c:pt idx="2">
                  <c:v>Ballerup</c:v>
                </c:pt>
                <c:pt idx="3">
                  <c:v>Bornholm</c:v>
                </c:pt>
                <c:pt idx="4">
                  <c:v>Brøndby</c:v>
                </c:pt>
                <c:pt idx="5">
                  <c:v>Dragør</c:v>
                </c:pt>
                <c:pt idx="6">
                  <c:v>Egedal</c:v>
                </c:pt>
                <c:pt idx="7">
                  <c:v>Fredensborg</c:v>
                </c:pt>
                <c:pt idx="8">
                  <c:v>Frederiksberg</c:v>
                </c:pt>
                <c:pt idx="9">
                  <c:v>Frederikssund</c:v>
                </c:pt>
                <c:pt idx="10">
                  <c:v>Furesø</c:v>
                </c:pt>
                <c:pt idx="11">
                  <c:v>Gentofte</c:v>
                </c:pt>
                <c:pt idx="12">
                  <c:v>Gladsaxe</c:v>
                </c:pt>
                <c:pt idx="13">
                  <c:v>Glostrup</c:v>
                </c:pt>
                <c:pt idx="14">
                  <c:v>Gribskov</c:v>
                </c:pt>
                <c:pt idx="15">
                  <c:v>Halsnæs</c:v>
                </c:pt>
                <c:pt idx="16">
                  <c:v>Helsingør</c:v>
                </c:pt>
                <c:pt idx="17">
                  <c:v>Herlev</c:v>
                </c:pt>
                <c:pt idx="18">
                  <c:v>Hillerød</c:v>
                </c:pt>
                <c:pt idx="19">
                  <c:v>Hvidovre</c:v>
                </c:pt>
                <c:pt idx="20">
                  <c:v>Høje-Taastrup</c:v>
                </c:pt>
                <c:pt idx="21">
                  <c:v>Hørsholm</c:v>
                </c:pt>
                <c:pt idx="22">
                  <c:v>Ishøj</c:v>
                </c:pt>
                <c:pt idx="23">
                  <c:v>København</c:v>
                </c:pt>
                <c:pt idx="24">
                  <c:v>Lyngby-Taarbæk</c:v>
                </c:pt>
                <c:pt idx="25">
                  <c:v>Rudersdal</c:v>
                </c:pt>
                <c:pt idx="26">
                  <c:v>Rødovre</c:v>
                </c:pt>
                <c:pt idx="27">
                  <c:v>Tårnby</c:v>
                </c:pt>
                <c:pt idx="28">
                  <c:v>Vallensbæk</c:v>
                </c:pt>
                <c:pt idx="29">
                  <c:v>Gns. for regionen</c:v>
                </c:pt>
              </c:strCache>
            </c:strRef>
          </c:cat>
          <c:val>
            <c:numRef>
              <c:f>Hjemmehjælpsmodtagere!$D$5:$D$34</c:f>
              <c:numCache>
                <c:formatCode>0%</c:formatCode>
                <c:ptCount val="30"/>
                <c:pt idx="0">
                  <c:v>0.28474466709760826</c:v>
                </c:pt>
                <c:pt idx="1">
                  <c:v>0.20342763873775843</c:v>
                </c:pt>
                <c:pt idx="2">
                  <c:v>0.27257013318220463</c:v>
                </c:pt>
                <c:pt idx="3">
                  <c:v>0.20079365079365077</c:v>
                </c:pt>
                <c:pt idx="4">
                  <c:v>0.24769230769230768</c:v>
                </c:pt>
                <c:pt idx="5">
                  <c:v>0.2539182282793867</c:v>
                </c:pt>
                <c:pt idx="6">
                  <c:v>0.1827466150870406</c:v>
                </c:pt>
                <c:pt idx="7">
                  <c:v>0.20959706959706961</c:v>
                </c:pt>
                <c:pt idx="8">
                  <c:v>0.24199821587867976</c:v>
                </c:pt>
                <c:pt idx="9">
                  <c:v>0.17768982703019642</c:v>
                </c:pt>
                <c:pt idx="10">
                  <c:v>0.22791005291005292</c:v>
                </c:pt>
                <c:pt idx="11">
                  <c:v>0.21978065802592225</c:v>
                </c:pt>
                <c:pt idx="12">
                  <c:v>0.25301750150875074</c:v>
                </c:pt>
                <c:pt idx="13">
                  <c:v>0.35628787878787882</c:v>
                </c:pt>
                <c:pt idx="14">
                  <c:v>0.16377163680534465</c:v>
                </c:pt>
                <c:pt idx="15">
                  <c:v>0.26567614125753658</c:v>
                </c:pt>
                <c:pt idx="16">
                  <c:v>0.19111712086540464</c:v>
                </c:pt>
                <c:pt idx="17">
                  <c:v>0.21879879879879879</c:v>
                </c:pt>
                <c:pt idx="18">
                  <c:v>0.18486120077469337</c:v>
                </c:pt>
                <c:pt idx="19">
                  <c:v>0.26567828020756112</c:v>
                </c:pt>
                <c:pt idx="20">
                  <c:v>0.28112861854159032</c:v>
                </c:pt>
                <c:pt idx="21">
                  <c:v>0.22198890649762279</c:v>
                </c:pt>
                <c:pt idx="22">
                  <c:v>0.26590198123044839</c:v>
                </c:pt>
                <c:pt idx="23">
                  <c:v>0.29170038004168203</c:v>
                </c:pt>
                <c:pt idx="24">
                  <c:v>0.21743036837376459</c:v>
                </c:pt>
                <c:pt idx="25">
                  <c:v>0.21186368477103301</c:v>
                </c:pt>
                <c:pt idx="26">
                  <c:v>0.28751091703056775</c:v>
                </c:pt>
                <c:pt idx="27">
                  <c:v>0.33894977168949769</c:v>
                </c:pt>
                <c:pt idx="28">
                  <c:v>0.26253687315634217</c:v>
                </c:pt>
                <c:pt idx="29">
                  <c:v>0.24168664728723294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BA-45FE-A472-19F91F5D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2. Gns. antal hjemmehjælpstimer</a:t>
            </a:r>
            <a:r>
              <a:rPr lang="da-DK" sz="1400" baseline="0"/>
              <a:t> i kommuner i Region Hovedstaden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Hjemmehjælpstimer!$C$4</c:f>
              <c:strCache>
                <c:ptCount val="1"/>
                <c:pt idx="0">
                  <c:v>Gns. timer pr. uge til 67+ årige hjemmehjælpsmodtagere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Hjemmehjælpstimer!$B$5:$B$34</c:f>
              <c:strCache>
                <c:ptCount val="30"/>
                <c:pt idx="0">
                  <c:v>Albertslund</c:v>
                </c:pt>
                <c:pt idx="1">
                  <c:v>Allerød</c:v>
                </c:pt>
                <c:pt idx="2">
                  <c:v>Ballerup</c:v>
                </c:pt>
                <c:pt idx="3">
                  <c:v>Bornholm</c:v>
                </c:pt>
                <c:pt idx="4">
                  <c:v>Brøndby</c:v>
                </c:pt>
                <c:pt idx="5">
                  <c:v>Dragør</c:v>
                </c:pt>
                <c:pt idx="6">
                  <c:v>Egedal</c:v>
                </c:pt>
                <c:pt idx="7">
                  <c:v>Fredensborg</c:v>
                </c:pt>
                <c:pt idx="8">
                  <c:v>Frederiksberg</c:v>
                </c:pt>
                <c:pt idx="9">
                  <c:v>Frederikssund</c:v>
                </c:pt>
                <c:pt idx="10">
                  <c:v>Furesø</c:v>
                </c:pt>
                <c:pt idx="11">
                  <c:v>Gentofte</c:v>
                </c:pt>
                <c:pt idx="12">
                  <c:v>Gladsaxe</c:v>
                </c:pt>
                <c:pt idx="13">
                  <c:v>Glostrup</c:v>
                </c:pt>
                <c:pt idx="14">
                  <c:v>Gribskov</c:v>
                </c:pt>
                <c:pt idx="15">
                  <c:v>Halsnæs</c:v>
                </c:pt>
                <c:pt idx="16">
                  <c:v>Helsingør</c:v>
                </c:pt>
                <c:pt idx="17">
                  <c:v>Herlev</c:v>
                </c:pt>
                <c:pt idx="18">
                  <c:v>Hillerød</c:v>
                </c:pt>
                <c:pt idx="19">
                  <c:v>Hvidovre</c:v>
                </c:pt>
                <c:pt idx="20">
                  <c:v>Høje-Taastrup</c:v>
                </c:pt>
                <c:pt idx="21">
                  <c:v>Hørsholm</c:v>
                </c:pt>
                <c:pt idx="22">
                  <c:v>Ishøj</c:v>
                </c:pt>
                <c:pt idx="23">
                  <c:v>København</c:v>
                </c:pt>
                <c:pt idx="24">
                  <c:v>Lyngby-Taarbæk</c:v>
                </c:pt>
                <c:pt idx="25">
                  <c:v>Rudersdal</c:v>
                </c:pt>
                <c:pt idx="26">
                  <c:v>Rødovre</c:v>
                </c:pt>
                <c:pt idx="27">
                  <c:v>Tårnby</c:v>
                </c:pt>
                <c:pt idx="28">
                  <c:v>Vallensbæk</c:v>
                </c:pt>
                <c:pt idx="29">
                  <c:v>Gns. for regionen</c:v>
                </c:pt>
              </c:strCache>
            </c:strRef>
          </c:cat>
          <c:val>
            <c:numRef>
              <c:f>Hjemmehjælpstimer!$C$5:$C$34</c:f>
              <c:numCache>
                <c:formatCode>0.0</c:formatCode>
                <c:ptCount val="30"/>
                <c:pt idx="0">
                  <c:v>3.7494722026741729</c:v>
                </c:pt>
                <c:pt idx="1">
                  <c:v>3.7329376854599405</c:v>
                </c:pt>
                <c:pt idx="2">
                  <c:v>3.961010514018692</c:v>
                </c:pt>
                <c:pt idx="3">
                  <c:v>2.2354104846686451</c:v>
                </c:pt>
                <c:pt idx="4">
                  <c:v>3.4955752212389379</c:v>
                </c:pt>
                <c:pt idx="5">
                  <c:v>3.3002544529262088</c:v>
                </c:pt>
                <c:pt idx="6">
                  <c:v>4.3540108520310898</c:v>
                </c:pt>
                <c:pt idx="7">
                  <c:v>3.274210713018801</c:v>
                </c:pt>
                <c:pt idx="8">
                  <c:v>3.1255402939198929</c:v>
                </c:pt>
                <c:pt idx="9">
                  <c:v>4.3385764399683149</c:v>
                </c:pt>
                <c:pt idx="10">
                  <c:v>3.3959660297239913</c:v>
                </c:pt>
                <c:pt idx="11">
                  <c:v>3.1782344578001807</c:v>
                </c:pt>
                <c:pt idx="12">
                  <c:v>4.1514098107377366</c:v>
                </c:pt>
                <c:pt idx="13">
                  <c:v>2.113022113022113</c:v>
                </c:pt>
                <c:pt idx="14">
                  <c:v>3.4625291303814549</c:v>
                </c:pt>
                <c:pt idx="15">
                  <c:v>3.5208266751890913</c:v>
                </c:pt>
                <c:pt idx="16">
                  <c:v>3.418772032902468</c:v>
                </c:pt>
                <c:pt idx="17">
                  <c:v>4.4307584022523319</c:v>
                </c:pt>
                <c:pt idx="18">
                  <c:v>2.8603022484334684</c:v>
                </c:pt>
                <c:pt idx="19">
                  <c:v>3.5686717499764664</c:v>
                </c:pt>
                <c:pt idx="20">
                  <c:v>3.8789330250227101</c:v>
                </c:pt>
                <c:pt idx="21">
                  <c:v>2.8326354180737541</c:v>
                </c:pt>
                <c:pt idx="22">
                  <c:v>2.893277124473042</c:v>
                </c:pt>
                <c:pt idx="23">
                  <c:v>2.8008517236989805</c:v>
                </c:pt>
                <c:pt idx="24">
                  <c:v>3.3037400831129582</c:v>
                </c:pt>
                <c:pt idx="25">
                  <c:v>3.5132414433947652</c:v>
                </c:pt>
                <c:pt idx="26">
                  <c:v>4.5081717592122628</c:v>
                </c:pt>
                <c:pt idx="27">
                  <c:v>2.1911441608923439</c:v>
                </c:pt>
                <c:pt idx="28">
                  <c:v>4.8108108108108105</c:v>
                </c:pt>
                <c:pt idx="29">
                  <c:v>3.2891289646118786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2-485D-9A23-A5B984917B4C}"/>
            </c:ext>
          </c:extLst>
        </c:ser>
        <c:ser>
          <c:idx val="1"/>
          <c:order val="1"/>
          <c:tx>
            <c:strRef>
              <c:f>Hjemmehjælpstimer!$D$4</c:f>
              <c:strCache>
                <c:ptCount val="1"/>
                <c:pt idx="0">
                  <c:v>Gns. timer pr. uge til 80+ årige hjemmehjælpsmodtagere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Hjemmehjælpstimer!$B$5:$B$34</c:f>
              <c:strCache>
                <c:ptCount val="30"/>
                <c:pt idx="0">
                  <c:v>Albertslund</c:v>
                </c:pt>
                <c:pt idx="1">
                  <c:v>Allerød</c:v>
                </c:pt>
                <c:pt idx="2">
                  <c:v>Ballerup</c:v>
                </c:pt>
                <c:pt idx="3">
                  <c:v>Bornholm</c:v>
                </c:pt>
                <c:pt idx="4">
                  <c:v>Brøndby</c:v>
                </c:pt>
                <c:pt idx="5">
                  <c:v>Dragør</c:v>
                </c:pt>
                <c:pt idx="6">
                  <c:v>Egedal</c:v>
                </c:pt>
                <c:pt idx="7">
                  <c:v>Fredensborg</c:v>
                </c:pt>
                <c:pt idx="8">
                  <c:v>Frederiksberg</c:v>
                </c:pt>
                <c:pt idx="9">
                  <c:v>Frederikssund</c:v>
                </c:pt>
                <c:pt idx="10">
                  <c:v>Furesø</c:v>
                </c:pt>
                <c:pt idx="11">
                  <c:v>Gentofte</c:v>
                </c:pt>
                <c:pt idx="12">
                  <c:v>Gladsaxe</c:v>
                </c:pt>
                <c:pt idx="13">
                  <c:v>Glostrup</c:v>
                </c:pt>
                <c:pt idx="14">
                  <c:v>Gribskov</c:v>
                </c:pt>
                <c:pt idx="15">
                  <c:v>Halsnæs</c:v>
                </c:pt>
                <c:pt idx="16">
                  <c:v>Helsingør</c:v>
                </c:pt>
                <c:pt idx="17">
                  <c:v>Herlev</c:v>
                </c:pt>
                <c:pt idx="18">
                  <c:v>Hillerød</c:v>
                </c:pt>
                <c:pt idx="19">
                  <c:v>Hvidovre</c:v>
                </c:pt>
                <c:pt idx="20">
                  <c:v>Høje-Taastrup</c:v>
                </c:pt>
                <c:pt idx="21">
                  <c:v>Hørsholm</c:v>
                </c:pt>
                <c:pt idx="22">
                  <c:v>Ishøj</c:v>
                </c:pt>
                <c:pt idx="23">
                  <c:v>København</c:v>
                </c:pt>
                <c:pt idx="24">
                  <c:v>Lyngby-Taarbæk</c:v>
                </c:pt>
                <c:pt idx="25">
                  <c:v>Rudersdal</c:v>
                </c:pt>
                <c:pt idx="26">
                  <c:v>Rødovre</c:v>
                </c:pt>
                <c:pt idx="27">
                  <c:v>Tårnby</c:v>
                </c:pt>
                <c:pt idx="28">
                  <c:v>Vallensbæk</c:v>
                </c:pt>
                <c:pt idx="29">
                  <c:v>Gns. for regionen</c:v>
                </c:pt>
              </c:strCache>
            </c:strRef>
          </c:cat>
          <c:val>
            <c:numRef>
              <c:f>Hjemmehjælpstimer!$D$5:$D$34</c:f>
              <c:numCache>
                <c:formatCode>0.0</c:formatCode>
                <c:ptCount val="30"/>
                <c:pt idx="0">
                  <c:v>3.8365493757094211</c:v>
                </c:pt>
                <c:pt idx="1">
                  <c:v>3.6988499598823217</c:v>
                </c:pt>
                <c:pt idx="2">
                  <c:v>3.976504834182347</c:v>
                </c:pt>
                <c:pt idx="3">
                  <c:v>1.9945272119185165</c:v>
                </c:pt>
                <c:pt idx="4">
                  <c:v>3.6356107660455486</c:v>
                </c:pt>
                <c:pt idx="5">
                  <c:v>3.0426031533042601</c:v>
                </c:pt>
                <c:pt idx="6">
                  <c:v>3.8632514817950891</c:v>
                </c:pt>
                <c:pt idx="7">
                  <c:v>3.1842013282069206</c:v>
                </c:pt>
                <c:pt idx="8">
                  <c:v>3.2999115305219697</c:v>
                </c:pt>
                <c:pt idx="9">
                  <c:v>4.2286751361161521</c:v>
                </c:pt>
                <c:pt idx="10">
                  <c:v>3.596923969820081</c:v>
                </c:pt>
                <c:pt idx="11">
                  <c:v>3.0448194520050804</c:v>
                </c:pt>
                <c:pt idx="12">
                  <c:v>4.1693500298151465</c:v>
                </c:pt>
                <c:pt idx="13">
                  <c:v>1.8668934722517541</c:v>
                </c:pt>
                <c:pt idx="14">
                  <c:v>3.4860003708511034</c:v>
                </c:pt>
                <c:pt idx="15">
                  <c:v>3.5159669314313504</c:v>
                </c:pt>
                <c:pt idx="16">
                  <c:v>3.5180145858278</c:v>
                </c:pt>
                <c:pt idx="17">
                  <c:v>4.3645347241284655</c:v>
                </c:pt>
                <c:pt idx="18">
                  <c:v>2.6855247075257549</c:v>
                </c:pt>
                <c:pt idx="19">
                  <c:v>3.5993303571428572</c:v>
                </c:pt>
                <c:pt idx="20">
                  <c:v>4.1293013555787272</c:v>
                </c:pt>
                <c:pt idx="21">
                  <c:v>3.0555059789398538</c:v>
                </c:pt>
                <c:pt idx="22">
                  <c:v>3.1294117647058823</c:v>
                </c:pt>
                <c:pt idx="23">
                  <c:v>2.947591829873077</c:v>
                </c:pt>
                <c:pt idx="24">
                  <c:v>3.3553719008264462</c:v>
                </c:pt>
                <c:pt idx="25">
                  <c:v>3.5648939378707145</c:v>
                </c:pt>
                <c:pt idx="26">
                  <c:v>4.3393074119076545</c:v>
                </c:pt>
                <c:pt idx="27">
                  <c:v>2.007274686784319</c:v>
                </c:pt>
                <c:pt idx="28">
                  <c:v>4.7003745318352061</c:v>
                </c:pt>
                <c:pt idx="29">
                  <c:v>3.3381473076129562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2-485D-9A23-A5B984917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Visiterede</a:t>
                </a:r>
                <a:r>
                  <a:rPr lang="da-DK" baseline="0"/>
                  <a:t> timer pr. uge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3. Andel</a:t>
            </a:r>
            <a:r>
              <a:rPr lang="da-DK" sz="1400" baseline="0"/>
              <a:t> af ældre i kommuner i Region Hovedstaden, som bor på plejehjem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Plejehjem!$C$4</c:f>
              <c:strCache>
                <c:ptCount val="1"/>
                <c:pt idx="0">
                  <c:v>Andel 67+ årige, som bor på plejehjem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Plejehjem!$B$5:$B$34</c:f>
              <c:strCache>
                <c:ptCount val="30"/>
                <c:pt idx="0">
                  <c:v>Albertslund</c:v>
                </c:pt>
                <c:pt idx="1">
                  <c:v>Allerød</c:v>
                </c:pt>
                <c:pt idx="2">
                  <c:v>Ballerup</c:v>
                </c:pt>
                <c:pt idx="3">
                  <c:v>Bornholm</c:v>
                </c:pt>
                <c:pt idx="4">
                  <c:v>Brøndby</c:v>
                </c:pt>
                <c:pt idx="5">
                  <c:v>Dragør</c:v>
                </c:pt>
                <c:pt idx="6">
                  <c:v>Egedal</c:v>
                </c:pt>
                <c:pt idx="7">
                  <c:v>Fredensborg</c:v>
                </c:pt>
                <c:pt idx="8">
                  <c:v>Frederiksberg</c:v>
                </c:pt>
                <c:pt idx="9">
                  <c:v>Frederikssund</c:v>
                </c:pt>
                <c:pt idx="10">
                  <c:v>Furesø</c:v>
                </c:pt>
                <c:pt idx="11">
                  <c:v>Gentofte</c:v>
                </c:pt>
                <c:pt idx="12">
                  <c:v>Gladsaxe</c:v>
                </c:pt>
                <c:pt idx="13">
                  <c:v>Glostrup</c:v>
                </c:pt>
                <c:pt idx="14">
                  <c:v>Gribskov</c:v>
                </c:pt>
                <c:pt idx="15">
                  <c:v>Halsnæs</c:v>
                </c:pt>
                <c:pt idx="16">
                  <c:v>Helsingør</c:v>
                </c:pt>
                <c:pt idx="17">
                  <c:v>Herlev</c:v>
                </c:pt>
                <c:pt idx="18">
                  <c:v>Hillerød</c:v>
                </c:pt>
                <c:pt idx="19">
                  <c:v>Hvidovre</c:v>
                </c:pt>
                <c:pt idx="20">
                  <c:v>Høje-Taastrup</c:v>
                </c:pt>
                <c:pt idx="21">
                  <c:v>Hørsholm</c:v>
                </c:pt>
                <c:pt idx="22">
                  <c:v>Ishøj</c:v>
                </c:pt>
                <c:pt idx="23">
                  <c:v>København</c:v>
                </c:pt>
                <c:pt idx="24">
                  <c:v>Lyngby-Taarbæk</c:v>
                </c:pt>
                <c:pt idx="25">
                  <c:v>Rudersdal</c:v>
                </c:pt>
                <c:pt idx="26">
                  <c:v>Rødovre</c:v>
                </c:pt>
                <c:pt idx="27">
                  <c:v>Tårnby</c:v>
                </c:pt>
                <c:pt idx="28">
                  <c:v>Vallensbæk</c:v>
                </c:pt>
                <c:pt idx="29">
                  <c:v>Gns. for regionen</c:v>
                </c:pt>
              </c:strCache>
            </c:strRef>
          </c:cat>
          <c:val>
            <c:numRef>
              <c:f>Plejehjem!$C$5:$C$34</c:f>
              <c:numCache>
                <c:formatCode>0%</c:formatCode>
                <c:ptCount val="30"/>
                <c:pt idx="0">
                  <c:v>3.010797342192691E-2</c:v>
                </c:pt>
                <c:pt idx="1">
                  <c:v>3.6899942163100059E-2</c:v>
                </c:pt>
                <c:pt idx="2">
                  <c:v>3.5769106042589989E-2</c:v>
                </c:pt>
                <c:pt idx="3">
                  <c:v>3.3113062369874172E-2</c:v>
                </c:pt>
                <c:pt idx="4">
                  <c:v>3.6258697027197979E-2</c:v>
                </c:pt>
                <c:pt idx="5">
                  <c:v>2.9167891796530433E-2</c:v>
                </c:pt>
                <c:pt idx="6">
                  <c:v>2.3869638026536133E-2</c:v>
                </c:pt>
                <c:pt idx="7">
                  <c:v>3.2678532667679623E-2</c:v>
                </c:pt>
                <c:pt idx="8">
                  <c:v>4.7235188509874321E-2</c:v>
                </c:pt>
                <c:pt idx="9">
                  <c:v>2.8663071773893642E-2</c:v>
                </c:pt>
                <c:pt idx="10">
                  <c:v>3.2177579946116905E-2</c:v>
                </c:pt>
                <c:pt idx="11">
                  <c:v>4.811613774476705E-2</c:v>
                </c:pt>
                <c:pt idx="12">
                  <c:v>4.3317500232839715E-2</c:v>
                </c:pt>
                <c:pt idx="13">
                  <c:v>4.5306122448979594E-2</c:v>
                </c:pt>
                <c:pt idx="14">
                  <c:v>3.7079670080667093E-2</c:v>
                </c:pt>
                <c:pt idx="15">
                  <c:v>3.0329374311252599E-2</c:v>
                </c:pt>
                <c:pt idx="16">
                  <c:v>3.3063653383257556E-2</c:v>
                </c:pt>
                <c:pt idx="17">
                  <c:v>2.7779945376511902E-2</c:v>
                </c:pt>
                <c:pt idx="18">
                  <c:v>3.7700479066861067E-2</c:v>
                </c:pt>
                <c:pt idx="19">
                  <c:v>4.4032729398012858E-2</c:v>
                </c:pt>
                <c:pt idx="20">
                  <c:v>2.8050768514205869E-2</c:v>
                </c:pt>
                <c:pt idx="21">
                  <c:v>3.3463443927338236E-2</c:v>
                </c:pt>
                <c:pt idx="22">
                  <c:v>3.0025884383088872E-2</c:v>
                </c:pt>
                <c:pt idx="23">
                  <c:v>5.1392784293727692E-2</c:v>
                </c:pt>
                <c:pt idx="24">
                  <c:v>4.4554170661553212E-2</c:v>
                </c:pt>
                <c:pt idx="25">
                  <c:v>4.647932816537468E-2</c:v>
                </c:pt>
                <c:pt idx="26">
                  <c:v>3.9492443684060449E-2</c:v>
                </c:pt>
                <c:pt idx="27">
                  <c:v>3.8911799920180921E-2</c:v>
                </c:pt>
                <c:pt idx="28">
                  <c:v>1.6526138279932545E-2</c:v>
                </c:pt>
                <c:pt idx="29">
                  <c:v>3.9973483592973154E-2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B-474C-A5AA-8734F9DFB390}"/>
            </c:ext>
          </c:extLst>
        </c:ser>
        <c:ser>
          <c:idx val="1"/>
          <c:order val="1"/>
          <c:tx>
            <c:strRef>
              <c:f>Plejehjem!$D$4</c:f>
              <c:strCache>
                <c:ptCount val="1"/>
                <c:pt idx="0">
                  <c:v>Andel af 80+ årige, som bor på plejehjem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Plejehjem!$B$5:$B$34</c:f>
              <c:strCache>
                <c:ptCount val="30"/>
                <c:pt idx="0">
                  <c:v>Albertslund</c:v>
                </c:pt>
                <c:pt idx="1">
                  <c:v>Allerød</c:v>
                </c:pt>
                <c:pt idx="2">
                  <c:v>Ballerup</c:v>
                </c:pt>
                <c:pt idx="3">
                  <c:v>Bornholm</c:v>
                </c:pt>
                <c:pt idx="4">
                  <c:v>Brøndby</c:v>
                </c:pt>
                <c:pt idx="5">
                  <c:v>Dragør</c:v>
                </c:pt>
                <c:pt idx="6">
                  <c:v>Egedal</c:v>
                </c:pt>
                <c:pt idx="7">
                  <c:v>Fredensborg</c:v>
                </c:pt>
                <c:pt idx="8">
                  <c:v>Frederiksberg</c:v>
                </c:pt>
                <c:pt idx="9">
                  <c:v>Frederikssund</c:v>
                </c:pt>
                <c:pt idx="10">
                  <c:v>Furesø</c:v>
                </c:pt>
                <c:pt idx="11">
                  <c:v>Gentofte</c:v>
                </c:pt>
                <c:pt idx="12">
                  <c:v>Gladsaxe</c:v>
                </c:pt>
                <c:pt idx="13">
                  <c:v>Glostrup</c:v>
                </c:pt>
                <c:pt idx="14">
                  <c:v>Gribskov</c:v>
                </c:pt>
                <c:pt idx="15">
                  <c:v>Halsnæs</c:v>
                </c:pt>
                <c:pt idx="16">
                  <c:v>Helsingør</c:v>
                </c:pt>
                <c:pt idx="17">
                  <c:v>Herlev</c:v>
                </c:pt>
                <c:pt idx="18">
                  <c:v>Hillerød</c:v>
                </c:pt>
                <c:pt idx="19">
                  <c:v>Hvidovre</c:v>
                </c:pt>
                <c:pt idx="20">
                  <c:v>Høje-Taastrup</c:v>
                </c:pt>
                <c:pt idx="21">
                  <c:v>Hørsholm</c:v>
                </c:pt>
                <c:pt idx="22">
                  <c:v>Ishøj</c:v>
                </c:pt>
                <c:pt idx="23">
                  <c:v>København</c:v>
                </c:pt>
                <c:pt idx="24">
                  <c:v>Lyngby-Taarbæk</c:v>
                </c:pt>
                <c:pt idx="25">
                  <c:v>Rudersdal</c:v>
                </c:pt>
                <c:pt idx="26">
                  <c:v>Rødovre</c:v>
                </c:pt>
                <c:pt idx="27">
                  <c:v>Tårnby</c:v>
                </c:pt>
                <c:pt idx="28">
                  <c:v>Vallensbæk</c:v>
                </c:pt>
                <c:pt idx="29">
                  <c:v>Gns. for regionen</c:v>
                </c:pt>
              </c:strCache>
            </c:strRef>
          </c:cat>
          <c:val>
            <c:numRef>
              <c:f>Plejehjem!$D$5:$D$34</c:f>
              <c:numCache>
                <c:formatCode>0%</c:formatCode>
                <c:ptCount val="30"/>
                <c:pt idx="0">
                  <c:v>6.8648998060762773E-2</c:v>
                </c:pt>
                <c:pt idx="1">
                  <c:v>8.4657236126224153E-2</c:v>
                </c:pt>
                <c:pt idx="2">
                  <c:v>7.1124964579200908E-2</c:v>
                </c:pt>
                <c:pt idx="3">
                  <c:v>7.9945054945054939E-2</c:v>
                </c:pt>
                <c:pt idx="4">
                  <c:v>8.1128205128205122E-2</c:v>
                </c:pt>
                <c:pt idx="5">
                  <c:v>6.7206132879046004E-2</c:v>
                </c:pt>
                <c:pt idx="6">
                  <c:v>5.1218568665377176E-2</c:v>
                </c:pt>
                <c:pt idx="7">
                  <c:v>7.9267399267399272E-2</c:v>
                </c:pt>
                <c:pt idx="8">
                  <c:v>0.10524531668153433</c:v>
                </c:pt>
                <c:pt idx="9">
                  <c:v>6.4262679566109648E-2</c:v>
                </c:pt>
                <c:pt idx="10">
                  <c:v>7.1263227513227514E-2</c:v>
                </c:pt>
                <c:pt idx="11">
                  <c:v>0.10594217347956131</c:v>
                </c:pt>
                <c:pt idx="12">
                  <c:v>0.10289680144840073</c:v>
                </c:pt>
                <c:pt idx="13">
                  <c:v>9.8863636363636362E-2</c:v>
                </c:pt>
                <c:pt idx="14">
                  <c:v>9.0737928940176141E-2</c:v>
                </c:pt>
                <c:pt idx="15">
                  <c:v>7.8466838931955205E-2</c:v>
                </c:pt>
                <c:pt idx="16">
                  <c:v>7.3372165591845229E-2</c:v>
                </c:pt>
                <c:pt idx="17">
                  <c:v>6.0660660660660663E-2</c:v>
                </c:pt>
                <c:pt idx="18">
                  <c:v>8.540994189799872E-2</c:v>
                </c:pt>
                <c:pt idx="19">
                  <c:v>9.7850259451445515E-2</c:v>
                </c:pt>
                <c:pt idx="20">
                  <c:v>5.4562110663246614E-2</c:v>
                </c:pt>
                <c:pt idx="21">
                  <c:v>6.8502377179080823E-2</c:v>
                </c:pt>
                <c:pt idx="22">
                  <c:v>7.2262773722627752E-2</c:v>
                </c:pt>
                <c:pt idx="23">
                  <c:v>0.13293490253769769</c:v>
                </c:pt>
                <c:pt idx="24">
                  <c:v>0.10248577418388739</c:v>
                </c:pt>
                <c:pt idx="25">
                  <c:v>9.9978700745473909E-2</c:v>
                </c:pt>
                <c:pt idx="26">
                  <c:v>9.157205240174672E-2</c:v>
                </c:pt>
                <c:pt idx="27">
                  <c:v>9.2054794520547961E-2</c:v>
                </c:pt>
                <c:pt idx="28">
                  <c:v>3.2645034414945921E-2</c:v>
                </c:pt>
                <c:pt idx="29">
                  <c:v>9.195187676377603E-2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B-474C-A5AA-8734F9DFB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4. N</a:t>
            </a:r>
            <a:r>
              <a:rPr lang="da-DK" sz="1400" baseline="0"/>
              <a:t>ettodrifts</a:t>
            </a:r>
            <a:r>
              <a:rPr lang="da-DK" sz="1400"/>
              <a:t>udgifter på ældreområdet</a:t>
            </a:r>
            <a:r>
              <a:rPr lang="da-DK" sz="1400" baseline="0"/>
              <a:t> i kommuner i Region Hovedstaden i 2025 (2026-priser)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Ældreudgifter!$C$4</c:f>
              <c:strCache>
                <c:ptCount val="1"/>
                <c:pt idx="0">
                  <c:v>Udgifter pr. 67+ årig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Ældreudgifter!$B$5:$B$34</c:f>
              <c:strCache>
                <c:ptCount val="30"/>
                <c:pt idx="0">
                  <c:v>Albertslund</c:v>
                </c:pt>
                <c:pt idx="1">
                  <c:v>Allerød</c:v>
                </c:pt>
                <c:pt idx="2">
                  <c:v>Ballerup</c:v>
                </c:pt>
                <c:pt idx="3">
                  <c:v>Bornholm</c:v>
                </c:pt>
                <c:pt idx="4">
                  <c:v>Brøndby</c:v>
                </c:pt>
                <c:pt idx="5">
                  <c:v>Dragør</c:v>
                </c:pt>
                <c:pt idx="6">
                  <c:v>Egedal</c:v>
                </c:pt>
                <c:pt idx="7">
                  <c:v>Fredensborg</c:v>
                </c:pt>
                <c:pt idx="8">
                  <c:v>Frederiksberg</c:v>
                </c:pt>
                <c:pt idx="9">
                  <c:v>Frederikssund</c:v>
                </c:pt>
                <c:pt idx="10">
                  <c:v>Furesø</c:v>
                </c:pt>
                <c:pt idx="11">
                  <c:v>Gentofte</c:v>
                </c:pt>
                <c:pt idx="12">
                  <c:v>Gladsaxe</c:v>
                </c:pt>
                <c:pt idx="13">
                  <c:v>Glostrup</c:v>
                </c:pt>
                <c:pt idx="14">
                  <c:v>Gribskov</c:v>
                </c:pt>
                <c:pt idx="15">
                  <c:v>Halsnæs</c:v>
                </c:pt>
                <c:pt idx="16">
                  <c:v>Helsingør</c:v>
                </c:pt>
                <c:pt idx="17">
                  <c:v>Herlev</c:v>
                </c:pt>
                <c:pt idx="18">
                  <c:v>Hillerød</c:v>
                </c:pt>
                <c:pt idx="19">
                  <c:v>Hvidovre</c:v>
                </c:pt>
                <c:pt idx="20">
                  <c:v>Høje-Taastrup</c:v>
                </c:pt>
                <c:pt idx="21">
                  <c:v>Hørsholm</c:v>
                </c:pt>
                <c:pt idx="22">
                  <c:v>Ishøj</c:v>
                </c:pt>
                <c:pt idx="23">
                  <c:v>København</c:v>
                </c:pt>
                <c:pt idx="24">
                  <c:v>Lyngby-Taarbæk</c:v>
                </c:pt>
                <c:pt idx="25">
                  <c:v>Rudersdal</c:v>
                </c:pt>
                <c:pt idx="26">
                  <c:v>Rødovre</c:v>
                </c:pt>
                <c:pt idx="27">
                  <c:v>Tårnby</c:v>
                </c:pt>
                <c:pt idx="28">
                  <c:v>Vallensbæk</c:v>
                </c:pt>
                <c:pt idx="29">
                  <c:v>Gns. for regionen</c:v>
                </c:pt>
              </c:strCache>
            </c:strRef>
          </c:cat>
          <c:val>
            <c:numRef>
              <c:f>Ældreudgifter!$C$5:$C$34</c:f>
              <c:numCache>
                <c:formatCode>#,##0</c:formatCode>
                <c:ptCount val="30"/>
                <c:pt idx="0">
                  <c:v>73590.17960963455</c:v>
                </c:pt>
                <c:pt idx="1">
                  <c:v>57765.118372855206</c:v>
                </c:pt>
                <c:pt idx="2">
                  <c:v>68497.823802832107</c:v>
                </c:pt>
                <c:pt idx="3">
                  <c:v>53723.865664886391</c:v>
                </c:pt>
                <c:pt idx="4">
                  <c:v>72634.438172042996</c:v>
                </c:pt>
                <c:pt idx="5">
                  <c:v>52358.590414583938</c:v>
                </c:pt>
                <c:pt idx="6">
                  <c:v>52818.33865773541</c:v>
                </c:pt>
                <c:pt idx="7">
                  <c:v>53898.564575645752</c:v>
                </c:pt>
                <c:pt idx="8">
                  <c:v>64244.725433871929</c:v>
                </c:pt>
                <c:pt idx="9">
                  <c:v>51263.047973224238</c:v>
                </c:pt>
                <c:pt idx="10">
                  <c:v>52339.286166100501</c:v>
                </c:pt>
                <c:pt idx="11">
                  <c:v>67095.440445644839</c:v>
                </c:pt>
                <c:pt idx="12">
                  <c:v>70322.160100586741</c:v>
                </c:pt>
                <c:pt idx="13">
                  <c:v>69148.588520408171</c:v>
                </c:pt>
                <c:pt idx="14">
                  <c:v>51784.488443759627</c:v>
                </c:pt>
                <c:pt idx="15">
                  <c:v>50361.098077629482</c:v>
                </c:pt>
                <c:pt idx="16">
                  <c:v>58815.84434340732</c:v>
                </c:pt>
                <c:pt idx="17">
                  <c:v>68190.134022629732</c:v>
                </c:pt>
                <c:pt idx="18">
                  <c:v>55388.56540304103</c:v>
                </c:pt>
                <c:pt idx="19">
                  <c:v>72706.973115137342</c:v>
                </c:pt>
                <c:pt idx="20">
                  <c:v>61925.853283651595</c:v>
                </c:pt>
                <c:pt idx="21">
                  <c:v>58673.400840714603</c:v>
                </c:pt>
                <c:pt idx="22">
                  <c:v>63785.491228070176</c:v>
                </c:pt>
                <c:pt idx="23">
                  <c:v>77696.719323686877</c:v>
                </c:pt>
                <c:pt idx="24">
                  <c:v>65277.708341323101</c:v>
                </c:pt>
                <c:pt idx="25">
                  <c:v>64051.66489018088</c:v>
                </c:pt>
                <c:pt idx="26">
                  <c:v>74619.054462503555</c:v>
                </c:pt>
                <c:pt idx="27">
                  <c:v>66942.992151124112</c:v>
                </c:pt>
                <c:pt idx="28">
                  <c:v>55551.373018549748</c:v>
                </c:pt>
                <c:pt idx="29">
                  <c:v>64858.733632747761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B-4B8F-8CD1-D49FDBCA6E45}"/>
            </c:ext>
          </c:extLst>
        </c:ser>
        <c:ser>
          <c:idx val="1"/>
          <c:order val="1"/>
          <c:tx>
            <c:strRef>
              <c:f>Ældreudgifter!$D$4</c:f>
              <c:strCache>
                <c:ptCount val="1"/>
                <c:pt idx="0">
                  <c:v>Udgifter pr. 80+ årig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Ældreudgifter!$B$5:$B$34</c:f>
              <c:strCache>
                <c:ptCount val="30"/>
                <c:pt idx="0">
                  <c:v>Albertslund</c:v>
                </c:pt>
                <c:pt idx="1">
                  <c:v>Allerød</c:v>
                </c:pt>
                <c:pt idx="2">
                  <c:v>Ballerup</c:v>
                </c:pt>
                <c:pt idx="3">
                  <c:v>Bornholm</c:v>
                </c:pt>
                <c:pt idx="4">
                  <c:v>Brøndby</c:v>
                </c:pt>
                <c:pt idx="5">
                  <c:v>Dragør</c:v>
                </c:pt>
                <c:pt idx="6">
                  <c:v>Egedal</c:v>
                </c:pt>
                <c:pt idx="7">
                  <c:v>Fredensborg</c:v>
                </c:pt>
                <c:pt idx="8">
                  <c:v>Frederiksberg</c:v>
                </c:pt>
                <c:pt idx="9">
                  <c:v>Frederikssund</c:v>
                </c:pt>
                <c:pt idx="10">
                  <c:v>Furesø</c:v>
                </c:pt>
                <c:pt idx="11">
                  <c:v>Gentofte</c:v>
                </c:pt>
                <c:pt idx="12">
                  <c:v>Gladsaxe</c:v>
                </c:pt>
                <c:pt idx="13">
                  <c:v>Glostrup</c:v>
                </c:pt>
                <c:pt idx="14">
                  <c:v>Gribskov</c:v>
                </c:pt>
                <c:pt idx="15">
                  <c:v>Halsnæs</c:v>
                </c:pt>
                <c:pt idx="16">
                  <c:v>Helsingør</c:v>
                </c:pt>
                <c:pt idx="17">
                  <c:v>Herlev</c:v>
                </c:pt>
                <c:pt idx="18">
                  <c:v>Hillerød</c:v>
                </c:pt>
                <c:pt idx="19">
                  <c:v>Hvidovre</c:v>
                </c:pt>
                <c:pt idx="20">
                  <c:v>Høje-Taastrup</c:v>
                </c:pt>
                <c:pt idx="21">
                  <c:v>Hørsholm</c:v>
                </c:pt>
                <c:pt idx="22">
                  <c:v>Ishøj</c:v>
                </c:pt>
                <c:pt idx="23">
                  <c:v>København</c:v>
                </c:pt>
                <c:pt idx="24">
                  <c:v>Lyngby-Taarbæk</c:v>
                </c:pt>
                <c:pt idx="25">
                  <c:v>Rudersdal</c:v>
                </c:pt>
                <c:pt idx="26">
                  <c:v>Rødovre</c:v>
                </c:pt>
                <c:pt idx="27">
                  <c:v>Tårnby</c:v>
                </c:pt>
                <c:pt idx="28">
                  <c:v>Vallensbæk</c:v>
                </c:pt>
                <c:pt idx="29">
                  <c:v>Gns. for regionen</c:v>
                </c:pt>
              </c:strCache>
            </c:strRef>
          </c:cat>
          <c:val>
            <c:numRef>
              <c:f>Ældreudgifter!$D$5:$D$34</c:f>
              <c:numCache>
                <c:formatCode>#,##0</c:formatCode>
                <c:ptCount val="30"/>
                <c:pt idx="0">
                  <c:v>229095.21978021978</c:v>
                </c:pt>
                <c:pt idx="1">
                  <c:v>163018.31828073991</c:v>
                </c:pt>
                <c:pt idx="2">
                  <c:v>179561.73646925471</c:v>
                </c:pt>
                <c:pt idx="3">
                  <c:v>181162.25396825394</c:v>
                </c:pt>
                <c:pt idx="4">
                  <c:v>235559.07025641022</c:v>
                </c:pt>
                <c:pt idx="5">
                  <c:v>151679.35775127765</c:v>
                </c:pt>
                <c:pt idx="6">
                  <c:v>158618.47698259188</c:v>
                </c:pt>
                <c:pt idx="7">
                  <c:v>181912.59120879119</c:v>
                </c:pt>
                <c:pt idx="8">
                  <c:v>191530.66226583408</c:v>
                </c:pt>
                <c:pt idx="9">
                  <c:v>161649.17736734095</c:v>
                </c:pt>
                <c:pt idx="10">
                  <c:v>147758.09722222222</c:v>
                </c:pt>
                <c:pt idx="11">
                  <c:v>198142.26779661016</c:v>
                </c:pt>
                <c:pt idx="12">
                  <c:v>227836.15962582978</c:v>
                </c:pt>
                <c:pt idx="13">
                  <c:v>205350.35378787879</c:v>
                </c:pt>
                <c:pt idx="14">
                  <c:v>173500.83844518676</c:v>
                </c:pt>
                <c:pt idx="15">
                  <c:v>177131.39018087854</c:v>
                </c:pt>
                <c:pt idx="16">
                  <c:v>182993.50280840439</c:v>
                </c:pt>
                <c:pt idx="17">
                  <c:v>209935.5117117117</c:v>
                </c:pt>
                <c:pt idx="18">
                  <c:v>171672.37088444157</c:v>
                </c:pt>
                <c:pt idx="19">
                  <c:v>230544.16419570049</c:v>
                </c:pt>
                <c:pt idx="20">
                  <c:v>194876.96152436786</c:v>
                </c:pt>
                <c:pt idx="21">
                  <c:v>154842.91719492868</c:v>
                </c:pt>
                <c:pt idx="22">
                  <c:v>231263.97601668406</c:v>
                </c:pt>
                <c:pt idx="23">
                  <c:v>298861.37863184989</c:v>
                </c:pt>
                <c:pt idx="24">
                  <c:v>203907.30697813715</c:v>
                </c:pt>
                <c:pt idx="25">
                  <c:v>168949.0560170394</c:v>
                </c:pt>
                <c:pt idx="26">
                  <c:v>228549.36593886459</c:v>
                </c:pt>
                <c:pt idx="27">
                  <c:v>229776.47123287668</c:v>
                </c:pt>
                <c:pt idx="28">
                  <c:v>161956.55948869223</c:v>
                </c:pt>
                <c:pt idx="29">
                  <c:v>207599.14210995351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B-4B8F-8CD1-D49FDBCA6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Kr. pr. ældre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45C82F4-0710-4599-B93E-381A4573C4BD}">
  <sheetPr/>
  <sheetViews>
    <sheetView tabSelected="1" zoomScale="110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6DEB99-C42F-43D0-A13B-18D8AD503EB6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291D2D-2CDB-4062-BC79-D86B5B3AC997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66EC19-E57C-4227-A70E-336115287C9B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A343FA-9986-D421-F42C-5A842387C6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D3043A8-DD04-CA55-3A03-AB25ACE1EE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C5E1D67-6151-3366-CAF6-D9C2555AB99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CC868C-AD89-78C9-4700-FB498298EB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BA33-A75D-4955-A4F8-397559245B19}">
  <dimension ref="A1:H34"/>
  <sheetViews>
    <sheetView topLeftCell="A9" workbookViewId="0">
      <selection activeCell="C13" sqref="C13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5</v>
      </c>
    </row>
    <row r="2" spans="1:8" s="23" customFormat="1" ht="18" x14ac:dyDescent="0.25">
      <c r="A2" s="23" t="s">
        <v>154</v>
      </c>
    </row>
    <row r="4" spans="1:8" s="25" customFormat="1" ht="42.75" x14ac:dyDescent="0.2">
      <c r="A4" s="24"/>
      <c r="B4" s="24"/>
      <c r="C4" s="25" t="s">
        <v>143</v>
      </c>
      <c r="D4" s="25" t="s">
        <v>144</v>
      </c>
      <c r="E4" s="25" t="s">
        <v>139</v>
      </c>
      <c r="F4" s="25" t="s">
        <v>140</v>
      </c>
      <c r="G4" s="25" t="s">
        <v>141</v>
      </c>
      <c r="H4" s="25" t="s">
        <v>142</v>
      </c>
    </row>
    <row r="5" spans="1:8" x14ac:dyDescent="0.2">
      <c r="A5" s="3">
        <v>165</v>
      </c>
      <c r="B5" s="1" t="s">
        <v>4</v>
      </c>
      <c r="C5" s="26">
        <f>E5/G5</f>
        <v>0.14752906976744187</v>
      </c>
      <c r="D5" s="26">
        <f>F5/H5</f>
        <v>0.28474466709760826</v>
      </c>
      <c r="E5">
        <f>VLOOKUP(A5,'Dataark 3'!$C$4:$I$101,3)</f>
        <v>710.5</v>
      </c>
      <c r="F5">
        <f>VLOOKUP(A5,'Dataark 3'!$C$4:$I$101,7)</f>
        <v>440.5</v>
      </c>
      <c r="G5">
        <f>VLOOKUP(A5,'Dataark 2'!$A$5:$E$103,4)</f>
        <v>4816</v>
      </c>
      <c r="H5">
        <f>VLOOKUP(A5,'Dataark 2'!$A$5:$E$103,5)</f>
        <v>1547</v>
      </c>
    </row>
    <row r="6" spans="1:8" x14ac:dyDescent="0.2">
      <c r="A6" s="3">
        <v>201</v>
      </c>
      <c r="B6" s="1" t="s">
        <v>6</v>
      </c>
      <c r="C6" s="26">
        <f t="shared" ref="C6:C14" si="0">E6/G6</f>
        <v>9.7455176402544821E-2</v>
      </c>
      <c r="D6" s="26">
        <f t="shared" ref="D6:D14" si="1">F6/H6</f>
        <v>0.20342763873775843</v>
      </c>
      <c r="E6">
        <f>VLOOKUP(A6,'Dataark 3'!$C$4:$I$101,3)</f>
        <v>505.5</v>
      </c>
      <c r="F6">
        <f>VLOOKUP(A6,'Dataark 3'!$C$4:$I$101,7)</f>
        <v>373.9</v>
      </c>
      <c r="G6">
        <f>VLOOKUP(A6,'Dataark 2'!$A$5:$E$103,4)</f>
        <v>5187</v>
      </c>
      <c r="H6">
        <f>VLOOKUP(A6,'Dataark 2'!$A$5:$E$103,5)</f>
        <v>1838</v>
      </c>
    </row>
    <row r="7" spans="1:8" x14ac:dyDescent="0.2">
      <c r="A7" s="3">
        <v>151</v>
      </c>
      <c r="B7" s="1" t="s">
        <v>9</v>
      </c>
      <c r="C7" s="26">
        <f t="shared" si="0"/>
        <v>0.1480488595827478</v>
      </c>
      <c r="D7" s="26">
        <f t="shared" si="1"/>
        <v>0.27257013318220463</v>
      </c>
      <c r="E7">
        <f>VLOOKUP(A7,'Dataark 3'!$C$4:$I$101,3)</f>
        <v>1369.6</v>
      </c>
      <c r="F7">
        <f>VLOOKUP(A7,'Dataark 3'!$C$4:$I$101,7)</f>
        <v>961.90000000000009</v>
      </c>
      <c r="G7">
        <f>VLOOKUP(A7,'Dataark 2'!$A$5:$E$103,4)</f>
        <v>9251</v>
      </c>
      <c r="H7">
        <f>VLOOKUP(A7,'Dataark 2'!$A$5:$E$103,5)</f>
        <v>3529</v>
      </c>
    </row>
    <row r="8" spans="1:8" x14ac:dyDescent="0.2">
      <c r="A8" s="3">
        <v>400</v>
      </c>
      <c r="B8" s="1" t="s">
        <v>11</v>
      </c>
      <c r="C8" s="26">
        <f t="shared" si="0"/>
        <v>9.1518059201593199E-2</v>
      </c>
      <c r="D8" s="26">
        <f t="shared" si="1"/>
        <v>0.20079365079365077</v>
      </c>
      <c r="E8">
        <f>VLOOKUP(A8,'Dataark 3'!$C$4:$I$101,3)</f>
        <v>1011</v>
      </c>
      <c r="F8">
        <f>VLOOKUP(A8,'Dataark 3'!$C$4:$I$101,7)</f>
        <v>657.8</v>
      </c>
      <c r="G8">
        <f>VLOOKUP(A8,'Dataark 2'!$A$5:$E$103,4)</f>
        <v>11047</v>
      </c>
      <c r="H8">
        <f>VLOOKUP(A8,'Dataark 2'!$A$5:$E$103,5)</f>
        <v>3276</v>
      </c>
    </row>
    <row r="9" spans="1:8" x14ac:dyDescent="0.2">
      <c r="A9" s="3">
        <v>153</v>
      </c>
      <c r="B9" s="1" t="s">
        <v>12</v>
      </c>
      <c r="C9" s="26">
        <f t="shared" si="0"/>
        <v>0.11435800126502214</v>
      </c>
      <c r="D9" s="26">
        <f t="shared" si="1"/>
        <v>0.24769230769230768</v>
      </c>
      <c r="E9">
        <f>VLOOKUP(A9,'Dataark 3'!$C$4:$I$101,3)</f>
        <v>723.2</v>
      </c>
      <c r="F9">
        <f>VLOOKUP(A9,'Dataark 3'!$C$4:$I$101,7)</f>
        <v>483</v>
      </c>
      <c r="G9">
        <f>VLOOKUP(A9,'Dataark 2'!$A$5:$E$103,4)</f>
        <v>6324</v>
      </c>
      <c r="H9">
        <f>VLOOKUP(A9,'Dataark 2'!$A$5:$E$103,5)</f>
        <v>1950</v>
      </c>
    </row>
    <row r="10" spans="1:8" x14ac:dyDescent="0.2">
      <c r="A10" s="3">
        <v>155</v>
      </c>
      <c r="B10" s="1" t="s">
        <v>15</v>
      </c>
      <c r="C10" s="26">
        <f t="shared" si="0"/>
        <v>0.11555424875036754</v>
      </c>
      <c r="D10" s="26">
        <f t="shared" si="1"/>
        <v>0.2539182282793867</v>
      </c>
      <c r="E10">
        <f>VLOOKUP(A10,'Dataark 3'!$C$4:$I$101,3)</f>
        <v>393</v>
      </c>
      <c r="F10">
        <f>VLOOKUP(A10,'Dataark 3'!$C$4:$I$101,7)</f>
        <v>298.10000000000002</v>
      </c>
      <c r="G10">
        <f>VLOOKUP(A10,'Dataark 2'!$A$5:$E$103,4)</f>
        <v>3401</v>
      </c>
      <c r="H10">
        <f>VLOOKUP(A10,'Dataark 2'!$A$5:$E$103,5)</f>
        <v>1174</v>
      </c>
    </row>
    <row r="11" spans="1:8" x14ac:dyDescent="0.2">
      <c r="A11" s="3">
        <v>240</v>
      </c>
      <c r="B11" s="1" t="s">
        <v>16</v>
      </c>
      <c r="C11" s="26">
        <f t="shared" si="0"/>
        <v>8.7839752672935714E-2</v>
      </c>
      <c r="D11" s="26">
        <f t="shared" si="1"/>
        <v>0.1827466150870406</v>
      </c>
      <c r="E11">
        <f>VLOOKUP(A11,'Dataark 3'!$C$4:$I$101,3)</f>
        <v>681.9</v>
      </c>
      <c r="F11">
        <f>VLOOKUP(A11,'Dataark 3'!$C$4:$I$101,7)</f>
        <v>472.4</v>
      </c>
      <c r="G11">
        <f>VLOOKUP(A11,'Dataark 2'!$A$5:$E$103,4)</f>
        <v>7763</v>
      </c>
      <c r="H11">
        <f>VLOOKUP(A11,'Dataark 2'!$A$5:$E$103,5)</f>
        <v>2585</v>
      </c>
    </row>
    <row r="12" spans="1:8" x14ac:dyDescent="0.2">
      <c r="A12" s="3">
        <v>210</v>
      </c>
      <c r="B12" s="1" t="s">
        <v>23</v>
      </c>
      <c r="C12" s="26">
        <f t="shared" si="0"/>
        <v>9.178424137182549E-2</v>
      </c>
      <c r="D12" s="26">
        <f t="shared" si="1"/>
        <v>0.20959706959706961</v>
      </c>
      <c r="E12">
        <f>VLOOKUP(A12,'Dataark 3'!$C$4:$I$101,3)</f>
        <v>845.7</v>
      </c>
      <c r="F12">
        <f>VLOOKUP(A12,'Dataark 3'!$C$4:$I$101,7)</f>
        <v>572.20000000000005</v>
      </c>
      <c r="G12">
        <f>VLOOKUP(A12,'Dataark 2'!$A$5:$E$103,4)</f>
        <v>9214</v>
      </c>
      <c r="H12">
        <f>VLOOKUP(A12,'Dataark 2'!$A$5:$E$103,5)</f>
        <v>2730</v>
      </c>
    </row>
    <row r="13" spans="1:8" x14ac:dyDescent="0.2">
      <c r="A13" s="3">
        <v>147</v>
      </c>
      <c r="B13" s="1" t="s">
        <v>25</v>
      </c>
      <c r="C13" s="26">
        <f t="shared" si="0"/>
        <v>0.12460801915020944</v>
      </c>
      <c r="D13" s="26">
        <f t="shared" si="1"/>
        <v>0.24199821587867976</v>
      </c>
      <c r="E13">
        <f>VLOOKUP(A13,'Dataark 3'!$C$4:$I$101,3)</f>
        <v>2082.1999999999998</v>
      </c>
      <c r="F13">
        <f>VLOOKUP(A13,'Dataark 3'!$C$4:$I$101,7)</f>
        <v>1356.4</v>
      </c>
      <c r="G13">
        <f>VLOOKUP(A13,'Dataark 2'!$A$5:$E$103,4)</f>
        <v>16710</v>
      </c>
      <c r="H13">
        <f>VLOOKUP(A13,'Dataark 2'!$A$5:$E$103,5)</f>
        <v>5605</v>
      </c>
    </row>
    <row r="14" spans="1:8" x14ac:dyDescent="0.2">
      <c r="A14" s="3">
        <v>250</v>
      </c>
      <c r="B14" s="1" t="s">
        <v>27</v>
      </c>
      <c r="C14" s="26">
        <f t="shared" si="0"/>
        <v>8.2158795091111944E-2</v>
      </c>
      <c r="D14" s="26">
        <f t="shared" si="1"/>
        <v>0.17768982703019642</v>
      </c>
      <c r="E14">
        <f>VLOOKUP(A14,'Dataark 3'!$C$4:$I$101,3)</f>
        <v>883.7</v>
      </c>
      <c r="F14">
        <f>VLOOKUP(A14,'Dataark 3'!$C$4:$I$101,7)</f>
        <v>606.1</v>
      </c>
      <c r="G14">
        <f>VLOOKUP(A14,'Dataark 2'!$A$5:$E$103,4)</f>
        <v>10756</v>
      </c>
      <c r="H14">
        <f>VLOOKUP(A14,'Dataark 2'!$A$5:$E$103,5)</f>
        <v>3411</v>
      </c>
    </row>
    <row r="15" spans="1:8" x14ac:dyDescent="0.2">
      <c r="A15" s="3">
        <v>190</v>
      </c>
      <c r="B15" s="1" t="s">
        <v>28</v>
      </c>
      <c r="C15" s="26">
        <f t="shared" ref="C15" si="2">E15/G15</f>
        <v>0.11034321190113623</v>
      </c>
      <c r="D15" s="26">
        <f t="shared" ref="D15" si="3">F15/H15</f>
        <v>0.22791005291005292</v>
      </c>
      <c r="E15">
        <f>VLOOKUP(A15,'Dataark 3'!$C$4:$I$101,3)</f>
        <v>942</v>
      </c>
      <c r="F15">
        <f>VLOOKUP(A15,'Dataark 3'!$C$4:$I$101,7)</f>
        <v>689.2</v>
      </c>
      <c r="G15">
        <f>VLOOKUP(A15,'Dataark 2'!$A$5:$E$103,4)</f>
        <v>8537</v>
      </c>
      <c r="H15">
        <f>VLOOKUP(A15,'Dataark 2'!$A$5:$E$103,5)</f>
        <v>3024</v>
      </c>
    </row>
    <row r="16" spans="1:8" x14ac:dyDescent="0.2">
      <c r="A16" s="3">
        <v>157</v>
      </c>
      <c r="B16" s="1" t="s">
        <v>30</v>
      </c>
      <c r="C16" s="26">
        <f t="shared" ref="C16:C30" si="4">E16/G16</f>
        <v>0.10448345712356516</v>
      </c>
      <c r="D16" s="26">
        <f t="shared" ref="D16:D30" si="5">F16/H16</f>
        <v>0.21978065802592225</v>
      </c>
      <c r="E16">
        <f>VLOOKUP(A16,'Dataark 3'!$C$4:$I$101,3)</f>
        <v>1547.4</v>
      </c>
      <c r="F16">
        <f>VLOOKUP(A16,'Dataark 3'!$C$4:$I$101,7)</f>
        <v>1102.2</v>
      </c>
      <c r="G16">
        <f>VLOOKUP(A16,'Dataark 2'!$A$5:$E$103,4)</f>
        <v>14810</v>
      </c>
      <c r="H16">
        <f>VLOOKUP(A16,'Dataark 2'!$A$5:$E$103,5)</f>
        <v>5015</v>
      </c>
    </row>
    <row r="17" spans="1:8" x14ac:dyDescent="0.2">
      <c r="A17" s="3">
        <v>159</v>
      </c>
      <c r="B17" s="1" t="s">
        <v>31</v>
      </c>
      <c r="C17" s="26">
        <f t="shared" si="4"/>
        <v>0.12056440346465493</v>
      </c>
      <c r="D17" s="26">
        <f t="shared" si="5"/>
        <v>0.25301750150875074</v>
      </c>
      <c r="E17">
        <f>VLOOKUP(A17,'Dataark 3'!$C$4:$I$101,3)</f>
        <v>1294.5</v>
      </c>
      <c r="F17">
        <f>VLOOKUP(A17,'Dataark 3'!$C$4:$I$101,7)</f>
        <v>838.5</v>
      </c>
      <c r="G17">
        <f>VLOOKUP(A17,'Dataark 2'!$A$5:$E$103,4)</f>
        <v>10737</v>
      </c>
      <c r="H17">
        <f>VLOOKUP(A17,'Dataark 2'!$A$5:$E$103,5)</f>
        <v>3314</v>
      </c>
    </row>
    <row r="18" spans="1:8" x14ac:dyDescent="0.2">
      <c r="A18" s="3">
        <v>161</v>
      </c>
      <c r="B18" s="1" t="s">
        <v>32</v>
      </c>
      <c r="C18" s="26">
        <f t="shared" si="4"/>
        <v>0.17650510204081632</v>
      </c>
      <c r="D18" s="26">
        <f t="shared" si="5"/>
        <v>0.35628787878787882</v>
      </c>
      <c r="E18">
        <f>VLOOKUP(A18,'Dataark 3'!$C$4:$I$101,3)</f>
        <v>691.9</v>
      </c>
      <c r="F18">
        <f>VLOOKUP(A18,'Dataark 3'!$C$4:$I$101,7)</f>
        <v>470.3</v>
      </c>
      <c r="G18">
        <f>VLOOKUP(A18,'Dataark 2'!$A$5:$E$103,4)</f>
        <v>3920</v>
      </c>
      <c r="H18">
        <f>VLOOKUP(A18,'Dataark 2'!$A$5:$E$103,5)</f>
        <v>1320</v>
      </c>
    </row>
    <row r="19" spans="1:8" x14ac:dyDescent="0.2">
      <c r="A19" s="3">
        <v>270</v>
      </c>
      <c r="B19" s="1" t="s">
        <v>34</v>
      </c>
      <c r="C19" s="26">
        <f t="shared" si="4"/>
        <v>7.3896492341158346E-2</v>
      </c>
      <c r="D19" s="26">
        <f t="shared" si="5"/>
        <v>0.16377163680534465</v>
      </c>
      <c r="E19">
        <f>VLOOKUP(A19,'Dataark 3'!$C$4:$I$101,3)</f>
        <v>815.3</v>
      </c>
      <c r="F19">
        <f>VLOOKUP(A19,'Dataark 3'!$C$4:$I$101,7)</f>
        <v>539.29999999999995</v>
      </c>
      <c r="G19">
        <f>VLOOKUP(A19,'Dataark 2'!$A$5:$E$103,4)</f>
        <v>11033</v>
      </c>
      <c r="H19">
        <f>VLOOKUP(A19,'Dataark 2'!$A$5:$E$103,5)</f>
        <v>3293</v>
      </c>
    </row>
    <row r="20" spans="1:8" x14ac:dyDescent="0.2">
      <c r="A20" s="3">
        <v>260</v>
      </c>
      <c r="B20" s="1" t="s">
        <v>37</v>
      </c>
      <c r="C20" s="26">
        <f t="shared" si="4"/>
        <v>0.11493816578915148</v>
      </c>
      <c r="D20" s="26">
        <f t="shared" si="5"/>
        <v>0.26567614125753658</v>
      </c>
      <c r="E20">
        <f>VLOOKUP(A20,'Dataark 3'!$C$4:$I$101,3)</f>
        <v>938.7</v>
      </c>
      <c r="F20">
        <f>VLOOKUP(A20,'Dataark 3'!$C$4:$I$101,7)</f>
        <v>616.9</v>
      </c>
      <c r="G20">
        <f>VLOOKUP(A20,'Dataark 2'!$A$5:$E$103,4)</f>
        <v>8167</v>
      </c>
      <c r="H20">
        <f>VLOOKUP(A20,'Dataark 2'!$A$5:$E$103,5)</f>
        <v>2322</v>
      </c>
    </row>
    <row r="21" spans="1:8" x14ac:dyDescent="0.2">
      <c r="A21" s="3">
        <v>217</v>
      </c>
      <c r="B21" s="1" t="s">
        <v>39</v>
      </c>
      <c r="C21" s="26">
        <f t="shared" ref="C21:C27" si="6">E21/G21</f>
        <v>9.1040385129713824E-2</v>
      </c>
      <c r="D21" s="26">
        <f t="shared" ref="D21:D27" si="7">F21/H21</f>
        <v>0.19111712086540464</v>
      </c>
      <c r="E21">
        <f>VLOOKUP(A21,'Dataark 3'!$C$4:$I$101,3)</f>
        <v>1361.6</v>
      </c>
      <c r="F21">
        <f>VLOOKUP(A21,'Dataark 3'!$C$4:$I$101,7)</f>
        <v>918.7</v>
      </c>
      <c r="G21">
        <f>VLOOKUP(A21,'Dataark 2'!$A$5:$E$103,4)</f>
        <v>14956</v>
      </c>
      <c r="H21">
        <f>VLOOKUP(A21,'Dataark 2'!$A$5:$E$103,5)</f>
        <v>4807</v>
      </c>
    </row>
    <row r="22" spans="1:8" x14ac:dyDescent="0.2">
      <c r="A22" s="3">
        <v>163</v>
      </c>
      <c r="B22" s="1" t="s">
        <v>40</v>
      </c>
      <c r="C22" s="26">
        <f t="shared" si="6"/>
        <v>0.11086617245415528</v>
      </c>
      <c r="D22" s="26">
        <f t="shared" si="7"/>
        <v>0.21879879879879879</v>
      </c>
      <c r="E22">
        <f>VLOOKUP(A22,'Dataark 3'!$C$4:$I$101,3)</f>
        <v>568.29999999999995</v>
      </c>
      <c r="F22">
        <f>VLOOKUP(A22,'Dataark 3'!$C$4:$I$101,7)</f>
        <v>364.3</v>
      </c>
      <c r="G22">
        <f>VLOOKUP(A22,'Dataark 2'!$A$5:$E$103,4)</f>
        <v>5126</v>
      </c>
      <c r="H22">
        <f>VLOOKUP(A22,'Dataark 2'!$A$5:$E$103,5)</f>
        <v>1665</v>
      </c>
    </row>
    <row r="23" spans="1:8" x14ac:dyDescent="0.2">
      <c r="A23" s="3">
        <v>219</v>
      </c>
      <c r="B23" s="1" t="s">
        <v>42</v>
      </c>
      <c r="C23" s="26">
        <f t="shared" si="6"/>
        <v>8.4763590918558632E-2</v>
      </c>
      <c r="D23" s="26">
        <f t="shared" si="7"/>
        <v>0.18486120077469337</v>
      </c>
      <c r="E23">
        <f>VLOOKUP(A23,'Dataark 3'!$C$4:$I$101,3)</f>
        <v>813.9</v>
      </c>
      <c r="F23">
        <f>VLOOKUP(A23,'Dataark 3'!$C$4:$I$101,7)</f>
        <v>572.70000000000005</v>
      </c>
      <c r="G23">
        <f>VLOOKUP(A23,'Dataark 2'!$A$5:$E$103,4)</f>
        <v>9602</v>
      </c>
      <c r="H23">
        <f>VLOOKUP(A23,'Dataark 2'!$A$5:$E$103,5)</f>
        <v>3098</v>
      </c>
    </row>
    <row r="24" spans="1:8" x14ac:dyDescent="0.2">
      <c r="A24" s="3">
        <v>167</v>
      </c>
      <c r="B24" s="1" t="s">
        <v>47</v>
      </c>
      <c r="C24" s="26">
        <f t="shared" si="6"/>
        <v>0.12417299824663938</v>
      </c>
      <c r="D24" s="26">
        <f t="shared" si="7"/>
        <v>0.26567828020756112</v>
      </c>
      <c r="E24">
        <f>VLOOKUP(A24,'Dataark 3'!$C$4:$I$101,3)</f>
        <v>1062.3</v>
      </c>
      <c r="F24">
        <f>VLOOKUP(A24,'Dataark 3'!$C$4:$I$101,7)</f>
        <v>716.8</v>
      </c>
      <c r="G24">
        <f>VLOOKUP(A24,'Dataark 2'!$A$5:$E$103,4)</f>
        <v>8555</v>
      </c>
      <c r="H24">
        <f>VLOOKUP(A24,'Dataark 2'!$A$5:$E$103,5)</f>
        <v>2698</v>
      </c>
    </row>
    <row r="25" spans="1:8" x14ac:dyDescent="0.2">
      <c r="A25" s="3">
        <v>169</v>
      </c>
      <c r="B25" s="1" t="s">
        <v>48</v>
      </c>
      <c r="C25" s="26">
        <f t="shared" si="6"/>
        <v>0.14099906846762927</v>
      </c>
      <c r="D25" s="26">
        <f t="shared" si="7"/>
        <v>0.28112861854159032</v>
      </c>
      <c r="E25">
        <f>VLOOKUP(A25,'Dataark 3'!$C$4:$I$101,3)</f>
        <v>1210.9000000000001</v>
      </c>
      <c r="F25">
        <f>VLOOKUP(A25,'Dataark 3'!$C$4:$I$101,7)</f>
        <v>767.2</v>
      </c>
      <c r="G25">
        <f>VLOOKUP(A25,'Dataark 2'!$A$5:$E$103,4)</f>
        <v>8588</v>
      </c>
      <c r="H25">
        <f>VLOOKUP(A25,'Dataark 2'!$A$5:$E$103,5)</f>
        <v>2729</v>
      </c>
    </row>
    <row r="26" spans="1:8" x14ac:dyDescent="0.2">
      <c r="A26" s="3">
        <v>223</v>
      </c>
      <c r="B26" s="1" t="s">
        <v>49</v>
      </c>
      <c r="C26" s="26">
        <f t="shared" si="6"/>
        <v>0.11113946854826602</v>
      </c>
      <c r="D26" s="26">
        <f t="shared" si="7"/>
        <v>0.22198890649762279</v>
      </c>
      <c r="E26">
        <f>VLOOKUP(A26,'Dataark 3'!$C$4:$I$101,3)</f>
        <v>740.3</v>
      </c>
      <c r="F26">
        <f>VLOOKUP(A26,'Dataark 3'!$C$4:$I$101,7)</f>
        <v>560.29999999999995</v>
      </c>
      <c r="G26">
        <f>VLOOKUP(A26,'Dataark 2'!$A$5:$E$103,4)</f>
        <v>6661</v>
      </c>
      <c r="H26">
        <f>VLOOKUP(A26,'Dataark 2'!$A$5:$E$103,5)</f>
        <v>2524</v>
      </c>
    </row>
    <row r="27" spans="1:8" x14ac:dyDescent="0.2">
      <c r="A27" s="3">
        <v>183</v>
      </c>
      <c r="B27" s="1" t="s">
        <v>51</v>
      </c>
      <c r="C27" s="26">
        <f t="shared" si="6"/>
        <v>0.12962323842392867</v>
      </c>
      <c r="D27" s="26">
        <f t="shared" si="7"/>
        <v>0.26590198123044839</v>
      </c>
      <c r="E27">
        <f>VLOOKUP(A27,'Dataark 3'!$C$4:$I$101,3)</f>
        <v>450.7</v>
      </c>
      <c r="F27">
        <f>VLOOKUP(A27,'Dataark 3'!$C$4:$I$101,7)</f>
        <v>255</v>
      </c>
      <c r="G27">
        <f>VLOOKUP(A27,'Dataark 2'!$A$5:$E$103,4)</f>
        <v>3477</v>
      </c>
      <c r="H27">
        <f>VLOOKUP(A27,'Dataark 2'!$A$5:$E$103,5)</f>
        <v>959</v>
      </c>
    </row>
    <row r="28" spans="1:8" x14ac:dyDescent="0.2">
      <c r="A28" s="3">
        <v>101</v>
      </c>
      <c r="B28" s="1" t="s">
        <v>56</v>
      </c>
      <c r="C28" s="26">
        <f t="shared" si="4"/>
        <v>0.13770557113717491</v>
      </c>
      <c r="D28" s="26">
        <f t="shared" si="5"/>
        <v>0.29170038004168203</v>
      </c>
      <c r="E28">
        <f>VLOOKUP(A28,'Dataark 3'!$C$4:$I$101,3)</f>
        <v>8641.2999999999993</v>
      </c>
      <c r="F28">
        <f>VLOOKUP(A28,'Dataark 3'!$C$4:$I$101,7)</f>
        <v>4758.8</v>
      </c>
      <c r="G28">
        <f>VLOOKUP(A28,'Dataark 2'!$A$5:$E$103,4)</f>
        <v>62752</v>
      </c>
      <c r="H28">
        <f>VLOOKUP(A28,'Dataark 2'!$A$5:$E$103,5)</f>
        <v>16314</v>
      </c>
    </row>
    <row r="29" spans="1:8" x14ac:dyDescent="0.2">
      <c r="A29" s="3">
        <v>173</v>
      </c>
      <c r="B29" s="1" t="s">
        <v>62</v>
      </c>
      <c r="C29" s="26">
        <f t="shared" si="4"/>
        <v>0.10151486097794822</v>
      </c>
      <c r="D29" s="26">
        <f t="shared" si="5"/>
        <v>0.21743036837376459</v>
      </c>
      <c r="E29">
        <f>VLOOKUP(A29,'Dataark 3'!$C$4:$I$101,3)</f>
        <v>1058.8</v>
      </c>
      <c r="F29">
        <f>VLOOKUP(A29,'Dataark 3'!$C$4:$I$101,7)</f>
        <v>726</v>
      </c>
      <c r="G29">
        <f>VLOOKUP(A29,'Dataark 2'!$A$5:$E$103,4)</f>
        <v>10430</v>
      </c>
      <c r="H29">
        <f>VLOOKUP(A29,'Dataark 2'!$A$5:$E$103,5)</f>
        <v>3339</v>
      </c>
    </row>
    <row r="30" spans="1:8" x14ac:dyDescent="0.2">
      <c r="A30" s="3">
        <v>230</v>
      </c>
      <c r="B30" s="1" t="s">
        <v>79</v>
      </c>
      <c r="C30" s="26">
        <f t="shared" si="4"/>
        <v>0.10427971576227391</v>
      </c>
      <c r="D30" s="26">
        <f t="shared" si="5"/>
        <v>0.21186368477103301</v>
      </c>
      <c r="E30">
        <f>VLOOKUP(A30,'Dataark 3'!$C$4:$I$101,3)</f>
        <v>1291.4000000000001</v>
      </c>
      <c r="F30">
        <f>VLOOKUP(A30,'Dataark 3'!$C$4:$I$101,7)</f>
        <v>994.7</v>
      </c>
      <c r="G30">
        <f>VLOOKUP(A30,'Dataark 2'!$A$5:$E$103,4)</f>
        <v>12384</v>
      </c>
      <c r="H30">
        <f>VLOOKUP(A30,'Dataark 2'!$A$5:$E$103,5)</f>
        <v>4695</v>
      </c>
    </row>
    <row r="31" spans="1:8" x14ac:dyDescent="0.2">
      <c r="A31" s="3">
        <v>175</v>
      </c>
      <c r="B31" s="1" t="s">
        <v>80</v>
      </c>
      <c r="C31" s="26">
        <f t="shared" ref="C31:C33" si="8">E31/G31</f>
        <v>0.14044767607641859</v>
      </c>
      <c r="D31" s="26">
        <f t="shared" ref="D31:D33" si="9">F31/H31</f>
        <v>0.28751091703056775</v>
      </c>
      <c r="E31">
        <f>VLOOKUP(A31,'Dataark 3'!$C$4:$I$101,3)</f>
        <v>985.1</v>
      </c>
      <c r="F31">
        <f>VLOOKUP(A31,'Dataark 3'!$C$4:$I$101,7)</f>
        <v>658.40000000000009</v>
      </c>
      <c r="G31">
        <f>VLOOKUP(A31,'Dataark 2'!$A$5:$E$103,4)</f>
        <v>7014</v>
      </c>
      <c r="H31">
        <f>VLOOKUP(A31,'Dataark 2'!$A$5:$E$103,5)</f>
        <v>2290</v>
      </c>
    </row>
    <row r="32" spans="1:8" x14ac:dyDescent="0.2">
      <c r="A32" s="3">
        <v>185</v>
      </c>
      <c r="B32" s="1" t="s">
        <v>95</v>
      </c>
      <c r="C32" s="26">
        <f t="shared" si="8"/>
        <v>0.1574298257283491</v>
      </c>
      <c r="D32" s="26">
        <f t="shared" si="9"/>
        <v>0.33894977168949769</v>
      </c>
      <c r="E32">
        <f>VLOOKUP(A32,'Dataark 3'!$C$4:$I$101,3)</f>
        <v>1183.4000000000001</v>
      </c>
      <c r="F32">
        <f>VLOOKUP(A32,'Dataark 3'!$C$4:$I$101,7)</f>
        <v>742.3</v>
      </c>
      <c r="G32">
        <f>VLOOKUP(A32,'Dataark 2'!$A$5:$E$103,4)</f>
        <v>7517</v>
      </c>
      <c r="H32">
        <f>VLOOKUP(A32,'Dataark 2'!$A$5:$E$103,5)</f>
        <v>2190</v>
      </c>
    </row>
    <row r="33" spans="1:8" x14ac:dyDescent="0.2">
      <c r="A33" s="3">
        <v>187</v>
      </c>
      <c r="B33" s="1" t="s">
        <v>96</v>
      </c>
      <c r="C33" s="26">
        <f t="shared" si="8"/>
        <v>0.13102866779089375</v>
      </c>
      <c r="D33" s="26">
        <f t="shared" si="9"/>
        <v>0.26253687315634217</v>
      </c>
      <c r="E33">
        <f>VLOOKUP(A33,'Dataark 3'!$C$4:$I$101,3)</f>
        <v>388.5</v>
      </c>
      <c r="F33">
        <f>VLOOKUP(A33,'Dataark 3'!$C$4:$I$101,7)</f>
        <v>267</v>
      </c>
      <c r="G33">
        <f>VLOOKUP(A33,'Dataark 2'!$A$5:$E$103,4)</f>
        <v>2965</v>
      </c>
      <c r="H33">
        <f>VLOOKUP(A33,'Dataark 2'!$A$5:$E$103,5)</f>
        <v>1017</v>
      </c>
    </row>
    <row r="34" spans="1:8" x14ac:dyDescent="0.2">
      <c r="B34" s="1" t="s">
        <v>145</v>
      </c>
      <c r="C34" s="26">
        <f t="shared" ref="C34" si="10">E34/G34</f>
        <v>0.11664766324163076</v>
      </c>
      <c r="D34" s="26">
        <f t="shared" ref="D34" si="11">F34/H34</f>
        <v>0.24168664728723294</v>
      </c>
      <c r="E34">
        <f>SUM(E5:E33)</f>
        <v>35192.6</v>
      </c>
      <c r="F34">
        <f t="shared" ref="F34:H34" si="12">SUM(F5:F33)</f>
        <v>22780.9</v>
      </c>
      <c r="G34">
        <f t="shared" si="12"/>
        <v>301700</v>
      </c>
      <c r="H34">
        <f t="shared" si="12"/>
        <v>94258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DB82-FFEC-4F7A-9710-551B5BECE063}">
  <dimension ref="A1:M105"/>
  <sheetViews>
    <sheetView workbookViewId="0">
      <selection sqref="A1:XFD1048576"/>
    </sheetView>
  </sheetViews>
  <sheetFormatPr defaultColWidth="9.109375" defaultRowHeight="14.25" x14ac:dyDescent="0.2"/>
  <cols>
    <col min="1" max="1" width="17.33203125" style="11" customWidth="1"/>
    <col min="2" max="3" width="9.109375" style="11"/>
    <col min="4" max="4" width="9.109375" style="15"/>
    <col min="5" max="16384" width="9.109375" style="11"/>
  </cols>
  <sheetData>
    <row r="1" spans="1:13" ht="16.5" x14ac:dyDescent="0.25">
      <c r="A1" s="18" t="s">
        <v>138</v>
      </c>
    </row>
    <row r="2" spans="1:13" x14ac:dyDescent="0.2">
      <c r="A2" s="10" t="s">
        <v>130</v>
      </c>
    </row>
    <row r="3" spans="1:13" ht="15" x14ac:dyDescent="0.25">
      <c r="A3"/>
      <c r="B3"/>
      <c r="C3"/>
      <c r="D3"/>
      <c r="E3"/>
      <c r="F3"/>
      <c r="G3" s="34" t="s">
        <v>165</v>
      </c>
      <c r="H3" s="34" t="s">
        <v>166</v>
      </c>
      <c r="I3" s="34" t="s">
        <v>131</v>
      </c>
      <c r="J3" s="34" t="s">
        <v>132</v>
      </c>
      <c r="K3" s="34" t="s">
        <v>133</v>
      </c>
      <c r="L3" s="34" t="s">
        <v>134</v>
      </c>
      <c r="M3" s="34" t="s">
        <v>110</v>
      </c>
    </row>
    <row r="4" spans="1:13" ht="15" x14ac:dyDescent="0.25">
      <c r="A4" s="13" t="s">
        <v>167</v>
      </c>
      <c r="B4" s="13" t="s">
        <v>135</v>
      </c>
      <c r="C4" s="13" t="s">
        <v>136</v>
      </c>
      <c r="D4" s="13" t="s">
        <v>161</v>
      </c>
      <c r="E4" s="3">
        <v>101</v>
      </c>
      <c r="F4" s="34" t="s">
        <v>56</v>
      </c>
      <c r="G4" s="17">
        <v>1086.9792519999999</v>
      </c>
      <c r="H4" s="17">
        <v>2781.6508739999999</v>
      </c>
      <c r="I4" s="17">
        <v>420.41431799999998</v>
      </c>
      <c r="J4" s="17">
        <v>379.16038399999996</v>
      </c>
      <c r="K4" s="17">
        <v>195.56057100000001</v>
      </c>
      <c r="L4" s="17">
        <v>11.859131999999999</v>
      </c>
      <c r="M4" s="17">
        <v>4875.6245309999995</v>
      </c>
    </row>
    <row r="5" spans="1:13" ht="15" x14ac:dyDescent="0.25">
      <c r="A5" t="s">
        <v>167</v>
      </c>
      <c r="B5" t="s">
        <v>135</v>
      </c>
      <c r="C5" t="s">
        <v>136</v>
      </c>
      <c r="D5" t="s">
        <v>161</v>
      </c>
      <c r="E5" s="3">
        <v>147</v>
      </c>
      <c r="F5" s="34" t="s">
        <v>25</v>
      </c>
      <c r="G5" s="17">
        <v>303.46871700000003</v>
      </c>
      <c r="H5" s="17">
        <v>597.351406</v>
      </c>
      <c r="I5" s="17">
        <v>61.265959999999993</v>
      </c>
      <c r="J5" s="17">
        <v>70.982649999999992</v>
      </c>
      <c r="K5" s="17">
        <v>39.103195999999997</v>
      </c>
      <c r="L5" s="17">
        <v>1.3574329999999999</v>
      </c>
      <c r="M5" s="17">
        <v>1073.529362</v>
      </c>
    </row>
    <row r="6" spans="1:13" ht="15" x14ac:dyDescent="0.25">
      <c r="A6" t="s">
        <v>167</v>
      </c>
      <c r="B6" t="s">
        <v>135</v>
      </c>
      <c r="C6" t="s">
        <v>136</v>
      </c>
      <c r="D6" t="s">
        <v>161</v>
      </c>
      <c r="E6" s="3">
        <v>151</v>
      </c>
      <c r="F6" s="34" t="s">
        <v>9</v>
      </c>
      <c r="G6" s="17">
        <v>156.02598299999997</v>
      </c>
      <c r="H6" s="17">
        <v>313.19888799999995</v>
      </c>
      <c r="I6" s="17">
        <v>87.527985000000001</v>
      </c>
      <c r="J6" s="17">
        <v>36.601951999999997</v>
      </c>
      <c r="K6" s="17">
        <v>38.715358000000002</v>
      </c>
      <c r="L6" s="17">
        <v>1.6032019999999998</v>
      </c>
      <c r="M6" s="17">
        <v>633.67336799999987</v>
      </c>
    </row>
    <row r="7" spans="1:13" ht="15" x14ac:dyDescent="0.25">
      <c r="A7" t="s">
        <v>167</v>
      </c>
      <c r="B7" t="s">
        <v>135</v>
      </c>
      <c r="C7" t="s">
        <v>136</v>
      </c>
      <c r="D7" t="s">
        <v>161</v>
      </c>
      <c r="E7" s="3">
        <v>153</v>
      </c>
      <c r="F7" s="34" t="s">
        <v>12</v>
      </c>
      <c r="G7" s="17">
        <v>137.44190599999999</v>
      </c>
      <c r="H7" s="17">
        <v>172.74657099999999</v>
      </c>
      <c r="I7" s="17">
        <v>75.854475999999991</v>
      </c>
      <c r="J7" s="17">
        <v>57.326397</v>
      </c>
      <c r="K7" s="17">
        <v>14.245268999999999</v>
      </c>
      <c r="L7" s="17">
        <v>1.7255679999999998</v>
      </c>
      <c r="M7" s="17">
        <v>459.34018699999996</v>
      </c>
    </row>
    <row r="8" spans="1:13" ht="15" x14ac:dyDescent="0.25">
      <c r="A8" t="s">
        <v>167</v>
      </c>
      <c r="B8" t="s">
        <v>135</v>
      </c>
      <c r="C8" t="s">
        <v>136</v>
      </c>
      <c r="D8" t="s">
        <v>161</v>
      </c>
      <c r="E8" s="3">
        <v>155</v>
      </c>
      <c r="F8" s="34" t="s">
        <v>15</v>
      </c>
      <c r="G8" s="17">
        <v>59.759198999999995</v>
      </c>
      <c r="H8" s="17">
        <v>79.803371999999982</v>
      </c>
      <c r="I8" s="17">
        <v>15.421226999999998</v>
      </c>
      <c r="J8" s="17">
        <v>13.500703</v>
      </c>
      <c r="K8" s="17">
        <v>9.0530100000000004</v>
      </c>
      <c r="L8" s="17">
        <v>0.53405499999999995</v>
      </c>
      <c r="M8" s="17">
        <v>178.07156599999999</v>
      </c>
    </row>
    <row r="9" spans="1:13" ht="15" x14ac:dyDescent="0.25">
      <c r="A9" t="s">
        <v>167</v>
      </c>
      <c r="B9" t="s">
        <v>135</v>
      </c>
      <c r="C9" t="s">
        <v>136</v>
      </c>
      <c r="D9" t="s">
        <v>161</v>
      </c>
      <c r="E9" s="3">
        <v>157</v>
      </c>
      <c r="F9" s="34" t="s">
        <v>30</v>
      </c>
      <c r="G9" s="17">
        <v>215.17024099999998</v>
      </c>
      <c r="H9" s="17">
        <v>519.07449799999995</v>
      </c>
      <c r="I9" s="17">
        <v>70.650809999999993</v>
      </c>
      <c r="J9" s="17">
        <v>152.173528</v>
      </c>
      <c r="K9" s="17">
        <v>34.071672</v>
      </c>
      <c r="L9" s="17">
        <v>2.5427239999999998</v>
      </c>
      <c r="M9" s="17">
        <v>993.68347299999994</v>
      </c>
    </row>
    <row r="10" spans="1:13" ht="15" x14ac:dyDescent="0.25">
      <c r="A10" t="s">
        <v>167</v>
      </c>
      <c r="B10" t="s">
        <v>135</v>
      </c>
      <c r="C10" t="s">
        <v>136</v>
      </c>
      <c r="D10" t="s">
        <v>161</v>
      </c>
      <c r="E10" s="3">
        <v>159</v>
      </c>
      <c r="F10" s="34" t="s">
        <v>31</v>
      </c>
      <c r="G10" s="17">
        <v>243.10909499999997</v>
      </c>
      <c r="H10" s="17">
        <v>394.44057899999996</v>
      </c>
      <c r="I10" s="17">
        <v>49.517786999999998</v>
      </c>
      <c r="J10" s="17">
        <v>43.186901999999996</v>
      </c>
      <c r="K10" s="17">
        <v>22.367052999999999</v>
      </c>
      <c r="L10" s="17">
        <v>2.4276169999999997</v>
      </c>
      <c r="M10" s="17">
        <v>755.04903299999989</v>
      </c>
    </row>
    <row r="11" spans="1:13" ht="15" x14ac:dyDescent="0.25">
      <c r="A11" t="s">
        <v>167</v>
      </c>
      <c r="B11" t="s">
        <v>135</v>
      </c>
      <c r="C11" t="s">
        <v>136</v>
      </c>
      <c r="D11" t="s">
        <v>161</v>
      </c>
      <c r="E11" s="3">
        <v>161</v>
      </c>
      <c r="F11" s="34" t="s">
        <v>32</v>
      </c>
      <c r="G11" s="17">
        <v>72.143052999999995</v>
      </c>
      <c r="H11" s="17">
        <v>135.36997999999997</v>
      </c>
      <c r="I11" s="17">
        <v>28.117217999999998</v>
      </c>
      <c r="J11" s="17">
        <v>20.504600999999997</v>
      </c>
      <c r="K11" s="17">
        <v>14.536665999999999</v>
      </c>
      <c r="L11" s="17">
        <v>0.39094899999999994</v>
      </c>
      <c r="M11" s="17">
        <v>271.06246700000003</v>
      </c>
    </row>
    <row r="12" spans="1:13" ht="15" x14ac:dyDescent="0.25">
      <c r="A12" t="s">
        <v>167</v>
      </c>
      <c r="B12" t="s">
        <v>135</v>
      </c>
      <c r="C12" t="s">
        <v>136</v>
      </c>
      <c r="D12" t="s">
        <v>161</v>
      </c>
      <c r="E12" s="3">
        <v>163</v>
      </c>
      <c r="F12" s="34" t="s">
        <v>40</v>
      </c>
      <c r="G12" s="17">
        <v>121.0179</v>
      </c>
      <c r="H12" s="17">
        <v>168.46687199999997</v>
      </c>
      <c r="I12" s="17">
        <v>29.448725999999997</v>
      </c>
      <c r="J12" s="17">
        <v>11.559438999999999</v>
      </c>
      <c r="K12" s="17">
        <v>18.227348999999997</v>
      </c>
      <c r="L12" s="17">
        <v>0.82234099999999988</v>
      </c>
      <c r="M12" s="17">
        <v>349.54262699999998</v>
      </c>
    </row>
    <row r="13" spans="1:13" ht="15" x14ac:dyDescent="0.25">
      <c r="A13" t="s">
        <v>167</v>
      </c>
      <c r="B13" t="s">
        <v>135</v>
      </c>
      <c r="C13" t="s">
        <v>136</v>
      </c>
      <c r="D13" t="s">
        <v>161</v>
      </c>
      <c r="E13" s="3">
        <v>165</v>
      </c>
      <c r="F13" s="34" t="s">
        <v>4</v>
      </c>
      <c r="G13" s="17">
        <v>128.34534199999999</v>
      </c>
      <c r="H13" s="17">
        <v>147.60865399999997</v>
      </c>
      <c r="I13" s="17">
        <v>40.118418999999996</v>
      </c>
      <c r="J13" s="17">
        <v>21.869292999999999</v>
      </c>
      <c r="K13" s="17">
        <v>14.814581999999998</v>
      </c>
      <c r="L13" s="17">
        <v>1.6540149999999998</v>
      </c>
      <c r="M13" s="17">
        <v>354.41030499999999</v>
      </c>
    </row>
    <row r="14" spans="1:13" ht="15" x14ac:dyDescent="0.25">
      <c r="A14" t="s">
        <v>167</v>
      </c>
      <c r="B14" t="s">
        <v>135</v>
      </c>
      <c r="C14" t="s">
        <v>136</v>
      </c>
      <c r="D14" t="s">
        <v>161</v>
      </c>
      <c r="E14" s="3">
        <v>167</v>
      </c>
      <c r="F14" s="34" t="s">
        <v>47</v>
      </c>
      <c r="G14" s="17">
        <v>157.36371299999999</v>
      </c>
      <c r="H14" s="17">
        <v>344.64591300000001</v>
      </c>
      <c r="I14" s="17">
        <v>87.741606999999988</v>
      </c>
      <c r="J14" s="17">
        <v>17.940099999999997</v>
      </c>
      <c r="K14" s="17">
        <v>12.542515</v>
      </c>
      <c r="L14" s="17">
        <v>1.7743069999999999</v>
      </c>
      <c r="M14" s="17">
        <v>622.00815499999987</v>
      </c>
    </row>
    <row r="15" spans="1:13" ht="15" x14ac:dyDescent="0.25">
      <c r="A15" t="s">
        <v>167</v>
      </c>
      <c r="B15" t="s">
        <v>135</v>
      </c>
      <c r="C15" t="s">
        <v>136</v>
      </c>
      <c r="D15" t="s">
        <v>161</v>
      </c>
      <c r="E15" s="3">
        <v>169</v>
      </c>
      <c r="F15" s="34" t="s">
        <v>48</v>
      </c>
      <c r="G15" s="17">
        <v>189.25457399999999</v>
      </c>
      <c r="H15" s="17">
        <v>180.30837500000001</v>
      </c>
      <c r="I15" s="17">
        <v>100.09746199999999</v>
      </c>
      <c r="J15" s="17">
        <v>27.446278999999997</v>
      </c>
      <c r="K15" s="17">
        <v>34.420104000000002</v>
      </c>
      <c r="L15" s="17">
        <v>0.29243399999999997</v>
      </c>
      <c r="M15" s="17">
        <v>531.81922799999995</v>
      </c>
    </row>
    <row r="16" spans="1:13" ht="15" x14ac:dyDescent="0.25">
      <c r="A16" t="s">
        <v>167</v>
      </c>
      <c r="B16" t="s">
        <v>135</v>
      </c>
      <c r="C16" t="s">
        <v>136</v>
      </c>
      <c r="D16" t="s">
        <v>161</v>
      </c>
      <c r="E16" s="3">
        <v>173</v>
      </c>
      <c r="F16" s="34" t="s">
        <v>62</v>
      </c>
      <c r="G16" s="17">
        <v>194.43957399999999</v>
      </c>
      <c r="H16" s="17">
        <v>376.39055699999994</v>
      </c>
      <c r="I16" s="17">
        <v>35.346145</v>
      </c>
      <c r="J16" s="17">
        <v>63.158484999999992</v>
      </c>
      <c r="K16" s="17">
        <v>9.315370999999999</v>
      </c>
      <c r="L16" s="17">
        <v>2.1963659999999998</v>
      </c>
      <c r="M16" s="17">
        <v>680.84649799999988</v>
      </c>
    </row>
    <row r="17" spans="1:13" ht="15" x14ac:dyDescent="0.25">
      <c r="A17" t="s">
        <v>167</v>
      </c>
      <c r="B17" t="s">
        <v>135</v>
      </c>
      <c r="C17" t="s">
        <v>136</v>
      </c>
      <c r="D17" t="s">
        <v>161</v>
      </c>
      <c r="E17" s="3">
        <v>175</v>
      </c>
      <c r="F17" s="34" t="s">
        <v>80</v>
      </c>
      <c r="G17" s="17">
        <v>217.91103199999998</v>
      </c>
      <c r="H17" s="17">
        <v>209.97279699999999</v>
      </c>
      <c r="I17" s="17">
        <v>36.951420999999996</v>
      </c>
      <c r="J17" s="17">
        <v>45.122981000000003</v>
      </c>
      <c r="K17" s="17">
        <v>10.993236999999999</v>
      </c>
      <c r="L17" s="17">
        <v>2.42658</v>
      </c>
      <c r="M17" s="17">
        <v>523.37804799999992</v>
      </c>
    </row>
    <row r="18" spans="1:13" ht="15" x14ac:dyDescent="0.25">
      <c r="A18" t="s">
        <v>167</v>
      </c>
      <c r="B18" t="s">
        <v>135</v>
      </c>
      <c r="C18" t="s">
        <v>136</v>
      </c>
      <c r="D18" t="s">
        <v>161</v>
      </c>
      <c r="E18" s="3">
        <v>183</v>
      </c>
      <c r="F18" s="34" t="s">
        <v>51</v>
      </c>
      <c r="G18" s="17">
        <v>64.764797999999999</v>
      </c>
      <c r="H18" s="17">
        <v>108.28872499999999</v>
      </c>
      <c r="I18" s="17">
        <v>17.786624</v>
      </c>
      <c r="J18" s="17">
        <v>21.688855</v>
      </c>
      <c r="K18" s="17">
        <v>8.6952449999999981</v>
      </c>
      <c r="L18" s="17">
        <v>0.5579059999999999</v>
      </c>
      <c r="M18" s="17">
        <v>221.78215299999999</v>
      </c>
    </row>
    <row r="19" spans="1:13" ht="15" x14ac:dyDescent="0.25">
      <c r="A19" t="s">
        <v>167</v>
      </c>
      <c r="B19" t="s">
        <v>135</v>
      </c>
      <c r="C19" t="s">
        <v>136</v>
      </c>
      <c r="D19" t="s">
        <v>161</v>
      </c>
      <c r="E19" s="3">
        <v>185</v>
      </c>
      <c r="F19" s="34" t="s">
        <v>95</v>
      </c>
      <c r="G19" s="17">
        <v>165.28328199999999</v>
      </c>
      <c r="H19" s="17">
        <v>269.40741499999996</v>
      </c>
      <c r="I19" s="17">
        <v>35.429104999999993</v>
      </c>
      <c r="J19" s="17">
        <v>20.473490999999999</v>
      </c>
      <c r="K19" s="17">
        <v>11.170563999999999</v>
      </c>
      <c r="L19" s="17">
        <v>1.4466149999999998</v>
      </c>
      <c r="M19" s="17">
        <v>503.21047199999992</v>
      </c>
    </row>
    <row r="20" spans="1:13" ht="15" x14ac:dyDescent="0.25">
      <c r="A20" t="s">
        <v>167</v>
      </c>
      <c r="B20" t="s">
        <v>135</v>
      </c>
      <c r="C20" t="s">
        <v>136</v>
      </c>
      <c r="D20" t="s">
        <v>161</v>
      </c>
      <c r="E20" s="3">
        <v>187</v>
      </c>
      <c r="F20" s="34" t="s">
        <v>96</v>
      </c>
      <c r="G20" s="17">
        <v>58.728420999999997</v>
      </c>
      <c r="H20" s="17">
        <v>69.67810399999999</v>
      </c>
      <c r="I20" s="17">
        <v>25.065326999999996</v>
      </c>
      <c r="J20" s="17">
        <v>4.8873809999999995</v>
      </c>
      <c r="K20" s="17">
        <v>5.8870490000000002</v>
      </c>
      <c r="L20" s="17">
        <v>0.46353899999999998</v>
      </c>
      <c r="M20" s="17">
        <v>164.70982100000001</v>
      </c>
    </row>
    <row r="21" spans="1:13" ht="15" x14ac:dyDescent="0.25">
      <c r="A21" t="s">
        <v>167</v>
      </c>
      <c r="B21" t="s">
        <v>135</v>
      </c>
      <c r="C21" t="s">
        <v>136</v>
      </c>
      <c r="D21" t="s">
        <v>161</v>
      </c>
      <c r="E21" s="3">
        <v>190</v>
      </c>
      <c r="F21" s="34" t="s">
        <v>28</v>
      </c>
      <c r="G21" s="17">
        <v>139.12599399999996</v>
      </c>
      <c r="H21" s="17">
        <v>229.39788099999998</v>
      </c>
      <c r="I21" s="17">
        <v>50.393014999999998</v>
      </c>
      <c r="J21" s="17">
        <v>11.141527999999999</v>
      </c>
      <c r="K21" s="17">
        <v>14.952502999999998</v>
      </c>
      <c r="L21" s="17">
        <v>1.8095649999999999</v>
      </c>
      <c r="M21" s="17">
        <v>446.82048599999996</v>
      </c>
    </row>
    <row r="22" spans="1:13" ht="15" x14ac:dyDescent="0.25">
      <c r="A22" t="s">
        <v>167</v>
      </c>
      <c r="B22" t="s">
        <v>135</v>
      </c>
      <c r="C22" t="s">
        <v>136</v>
      </c>
      <c r="D22" t="s">
        <v>161</v>
      </c>
      <c r="E22" s="3">
        <v>201</v>
      </c>
      <c r="F22" s="34" t="s">
        <v>6</v>
      </c>
      <c r="G22" s="17">
        <v>93.34555499999999</v>
      </c>
      <c r="H22" s="17">
        <v>130.92436099999998</v>
      </c>
      <c r="I22" s="17">
        <v>37.730207999999998</v>
      </c>
      <c r="J22" s="17">
        <v>21.614190999999998</v>
      </c>
      <c r="K22" s="17">
        <v>15.211752999999998</v>
      </c>
      <c r="L22" s="17">
        <v>0.8016009999999999</v>
      </c>
      <c r="M22" s="17">
        <v>299.62766899999997</v>
      </c>
    </row>
    <row r="23" spans="1:13" ht="15" x14ac:dyDescent="0.25">
      <c r="A23" t="s">
        <v>167</v>
      </c>
      <c r="B23" t="s">
        <v>135</v>
      </c>
      <c r="C23" t="s">
        <v>136</v>
      </c>
      <c r="D23" t="s">
        <v>161</v>
      </c>
      <c r="E23" s="3">
        <v>210</v>
      </c>
      <c r="F23" s="34" t="s">
        <v>23</v>
      </c>
      <c r="G23" s="17">
        <v>178.86901900000001</v>
      </c>
      <c r="H23" s="17">
        <v>262.17848799999996</v>
      </c>
      <c r="I23" s="17">
        <v>27.346726999999998</v>
      </c>
      <c r="J23" s="17">
        <v>12.440888999999999</v>
      </c>
      <c r="K23" s="17">
        <v>14.419484999999998</v>
      </c>
      <c r="L23" s="17">
        <v>1.3667659999999999</v>
      </c>
      <c r="M23" s="17">
        <v>496.62137399999995</v>
      </c>
    </row>
    <row r="24" spans="1:13" ht="15" x14ac:dyDescent="0.25">
      <c r="A24" t="s">
        <v>167</v>
      </c>
      <c r="B24" t="s">
        <v>135</v>
      </c>
      <c r="C24" t="s">
        <v>136</v>
      </c>
      <c r="D24" t="s">
        <v>161</v>
      </c>
      <c r="E24" s="3">
        <v>217</v>
      </c>
      <c r="F24" s="34" t="s">
        <v>39</v>
      </c>
      <c r="G24" s="17">
        <v>258.28040499999997</v>
      </c>
      <c r="H24" s="17">
        <v>407.17597599999999</v>
      </c>
      <c r="I24" s="17">
        <v>142.85608299999998</v>
      </c>
      <c r="J24" s="17">
        <v>31.141109999999998</v>
      </c>
      <c r="K24" s="17">
        <v>37.316445000000002</v>
      </c>
      <c r="L24" s="17">
        <v>2.8797489999999999</v>
      </c>
      <c r="M24" s="17">
        <v>879.64976799999988</v>
      </c>
    </row>
    <row r="25" spans="1:13" ht="15" x14ac:dyDescent="0.25">
      <c r="A25" t="s">
        <v>167</v>
      </c>
      <c r="B25" t="s">
        <v>135</v>
      </c>
      <c r="C25" t="s">
        <v>136</v>
      </c>
      <c r="D25" t="s">
        <v>161</v>
      </c>
      <c r="E25" s="3">
        <v>219</v>
      </c>
      <c r="F25" s="34" t="s">
        <v>42</v>
      </c>
      <c r="G25" s="17">
        <v>84.499944999999997</v>
      </c>
      <c r="H25" s="17">
        <v>279.70793599999996</v>
      </c>
      <c r="I25" s="17">
        <v>89.146742000000003</v>
      </c>
      <c r="J25" s="17">
        <v>57.538981999999997</v>
      </c>
      <c r="K25" s="17">
        <v>18.863029999999998</v>
      </c>
      <c r="L25" s="17">
        <v>2.0843699999999998</v>
      </c>
      <c r="M25" s="17">
        <v>531.841005</v>
      </c>
    </row>
    <row r="26" spans="1:13" ht="15" x14ac:dyDescent="0.25">
      <c r="A26" t="s">
        <v>167</v>
      </c>
      <c r="B26" t="s">
        <v>135</v>
      </c>
      <c r="C26" t="s">
        <v>136</v>
      </c>
      <c r="D26" t="s">
        <v>161</v>
      </c>
      <c r="E26" s="3">
        <v>223</v>
      </c>
      <c r="F26" s="34" t="s">
        <v>49</v>
      </c>
      <c r="G26" s="17">
        <v>121.26055799999999</v>
      </c>
      <c r="H26" s="17">
        <v>209.52896099999998</v>
      </c>
      <c r="I26" s="17">
        <v>22.556823999999995</v>
      </c>
      <c r="J26" s="17">
        <v>21.513601999999999</v>
      </c>
      <c r="K26" s="17">
        <v>14.789693999999999</v>
      </c>
      <c r="L26" s="17">
        <v>1.1738839999999999</v>
      </c>
      <c r="M26" s="17">
        <v>390.82352299999997</v>
      </c>
    </row>
    <row r="27" spans="1:13" ht="15" x14ac:dyDescent="0.25">
      <c r="A27" t="s">
        <v>167</v>
      </c>
      <c r="B27" t="s">
        <v>135</v>
      </c>
      <c r="C27" t="s">
        <v>136</v>
      </c>
      <c r="D27" t="s">
        <v>161</v>
      </c>
      <c r="E27" s="3">
        <v>230</v>
      </c>
      <c r="F27" s="34" t="s">
        <v>79</v>
      </c>
      <c r="G27" s="17">
        <v>221.22735799999998</v>
      </c>
      <c r="H27" s="17">
        <v>400.96019799999999</v>
      </c>
      <c r="I27" s="17">
        <v>62.620281999999989</v>
      </c>
      <c r="J27" s="17">
        <v>82.009070999999992</v>
      </c>
      <c r="K27" s="17">
        <v>24.832001999999996</v>
      </c>
      <c r="L27" s="17">
        <v>1.5669069999999998</v>
      </c>
      <c r="M27" s="17">
        <v>793.21581800000001</v>
      </c>
    </row>
    <row r="28" spans="1:13" ht="15" x14ac:dyDescent="0.25">
      <c r="A28" t="s">
        <v>167</v>
      </c>
      <c r="B28" t="s">
        <v>135</v>
      </c>
      <c r="C28" t="s">
        <v>136</v>
      </c>
      <c r="D28" t="s">
        <v>161</v>
      </c>
      <c r="E28" s="3">
        <v>240</v>
      </c>
      <c r="F28" s="34" t="s">
        <v>16</v>
      </c>
      <c r="G28" s="17">
        <v>131.571449</v>
      </c>
      <c r="H28" s="17">
        <v>172.683314</v>
      </c>
      <c r="I28" s="17">
        <v>38.888536999999999</v>
      </c>
      <c r="J28" s="17">
        <v>41.570218999999994</v>
      </c>
      <c r="K28" s="17">
        <v>23.338721999999997</v>
      </c>
      <c r="L28" s="17">
        <v>1.9765219999999999</v>
      </c>
      <c r="M28" s="17">
        <v>410.02876299999997</v>
      </c>
    </row>
    <row r="29" spans="1:13" ht="15" x14ac:dyDescent="0.25">
      <c r="A29" t="s">
        <v>167</v>
      </c>
      <c r="B29" t="s">
        <v>135</v>
      </c>
      <c r="C29" t="s">
        <v>136</v>
      </c>
      <c r="D29" t="s">
        <v>161</v>
      </c>
      <c r="E29" s="3">
        <v>250</v>
      </c>
      <c r="F29" s="34" t="s">
        <v>27</v>
      </c>
      <c r="G29" s="17">
        <v>128.05601899999999</v>
      </c>
      <c r="H29" s="17">
        <v>301.59278399999999</v>
      </c>
      <c r="I29" s="17">
        <v>78.612895999999992</v>
      </c>
      <c r="J29" s="17">
        <v>19.689519000000001</v>
      </c>
      <c r="K29" s="17">
        <v>21.228427</v>
      </c>
      <c r="L29" s="17">
        <v>2.2056989999999996</v>
      </c>
      <c r="M29" s="17">
        <v>551.38534399999992</v>
      </c>
    </row>
    <row r="30" spans="1:13" ht="15" x14ac:dyDescent="0.25">
      <c r="A30" t="s">
        <v>167</v>
      </c>
      <c r="B30" t="s">
        <v>135</v>
      </c>
      <c r="C30" t="s">
        <v>136</v>
      </c>
      <c r="D30" t="s">
        <v>161</v>
      </c>
      <c r="E30" s="3">
        <v>253</v>
      </c>
      <c r="F30" s="34" t="s">
        <v>33</v>
      </c>
      <c r="G30" s="17">
        <v>213.72051499999998</v>
      </c>
      <c r="H30" s="17">
        <v>208.290783</v>
      </c>
      <c r="I30" s="17">
        <v>35.682132999999993</v>
      </c>
      <c r="J30" s="17">
        <v>55.016997999999994</v>
      </c>
      <c r="K30" s="17">
        <v>29.865599999999997</v>
      </c>
      <c r="L30" s="17">
        <v>1.4766879999999998</v>
      </c>
      <c r="M30" s="17">
        <v>544.05271699999992</v>
      </c>
    </row>
    <row r="31" spans="1:13" ht="15" x14ac:dyDescent="0.25">
      <c r="A31" t="s">
        <v>167</v>
      </c>
      <c r="B31" t="s">
        <v>135</v>
      </c>
      <c r="C31" t="s">
        <v>136</v>
      </c>
      <c r="D31" t="s">
        <v>161</v>
      </c>
      <c r="E31" s="3">
        <v>259</v>
      </c>
      <c r="F31" s="34" t="s">
        <v>57</v>
      </c>
      <c r="G31" s="17">
        <v>188.10661499999998</v>
      </c>
      <c r="H31" s="17">
        <v>295.17167999999998</v>
      </c>
      <c r="I31" s="17">
        <v>117.141594</v>
      </c>
      <c r="J31" s="17">
        <v>47.202165999999998</v>
      </c>
      <c r="K31" s="17">
        <v>30.690014999999999</v>
      </c>
      <c r="L31" s="17">
        <v>2.0532599999999999</v>
      </c>
      <c r="M31" s="17">
        <v>680.36532999999997</v>
      </c>
    </row>
    <row r="32" spans="1:13" ht="15" x14ac:dyDescent="0.25">
      <c r="A32" t="s">
        <v>167</v>
      </c>
      <c r="B32" t="s">
        <v>135</v>
      </c>
      <c r="C32" t="s">
        <v>136</v>
      </c>
      <c r="D32" t="s">
        <v>161</v>
      </c>
      <c r="E32" s="3">
        <v>260</v>
      </c>
      <c r="F32" s="34" t="s">
        <v>37</v>
      </c>
      <c r="G32" s="17">
        <v>97.468666999999982</v>
      </c>
      <c r="H32" s="17">
        <v>217.14987399999998</v>
      </c>
      <c r="I32" s="17">
        <v>40.735433999999991</v>
      </c>
      <c r="J32" s="17">
        <v>33.052301</v>
      </c>
      <c r="K32" s="17">
        <v>21.086358000000001</v>
      </c>
      <c r="L32" s="17">
        <v>1.806454</v>
      </c>
      <c r="M32" s="17">
        <v>411.29908799999998</v>
      </c>
    </row>
    <row r="33" spans="1:13" ht="15" x14ac:dyDescent="0.25">
      <c r="A33" t="s">
        <v>167</v>
      </c>
      <c r="B33" t="s">
        <v>135</v>
      </c>
      <c r="C33" t="s">
        <v>136</v>
      </c>
      <c r="D33" t="s">
        <v>161</v>
      </c>
      <c r="E33" s="3">
        <v>265</v>
      </c>
      <c r="F33" s="34" t="s">
        <v>78</v>
      </c>
      <c r="G33" s="17">
        <v>271.19831399999998</v>
      </c>
      <c r="H33" s="17">
        <v>423.13540599999993</v>
      </c>
      <c r="I33" s="17">
        <v>72.999614999999991</v>
      </c>
      <c r="J33" s="17">
        <v>24.226393999999996</v>
      </c>
      <c r="K33" s="17">
        <v>18.577855</v>
      </c>
      <c r="L33" s="17">
        <v>2.8320469999999998</v>
      </c>
      <c r="M33" s="17">
        <v>812.96963099999994</v>
      </c>
    </row>
    <row r="34" spans="1:13" ht="15" x14ac:dyDescent="0.25">
      <c r="A34" t="s">
        <v>167</v>
      </c>
      <c r="B34" t="s">
        <v>135</v>
      </c>
      <c r="C34" t="s">
        <v>136</v>
      </c>
      <c r="D34" t="s">
        <v>161</v>
      </c>
      <c r="E34" s="3">
        <v>269</v>
      </c>
      <c r="F34" s="34" t="s">
        <v>86</v>
      </c>
      <c r="G34" s="17">
        <v>90.285367999999991</v>
      </c>
      <c r="H34" s="17">
        <v>119.10774599999999</v>
      </c>
      <c r="I34" s="17">
        <v>19.151315999999998</v>
      </c>
      <c r="J34" s="17">
        <v>10.676952</v>
      </c>
      <c r="K34" s="17">
        <v>9.8048349999999989</v>
      </c>
      <c r="L34" s="17">
        <v>1.7017169999999999</v>
      </c>
      <c r="M34" s="17">
        <v>250.72793399999998</v>
      </c>
    </row>
    <row r="35" spans="1:13" ht="15" x14ac:dyDescent="0.25">
      <c r="A35" t="s">
        <v>167</v>
      </c>
      <c r="B35" t="s">
        <v>135</v>
      </c>
      <c r="C35" t="s">
        <v>136</v>
      </c>
      <c r="D35" t="s">
        <v>161</v>
      </c>
      <c r="E35" s="3">
        <v>270</v>
      </c>
      <c r="F35" s="34" t="s">
        <v>34</v>
      </c>
      <c r="G35" s="17">
        <v>112.93655899999999</v>
      </c>
      <c r="H35" s="17">
        <v>258.39862299999999</v>
      </c>
      <c r="I35" s="17">
        <v>126.10956999999999</v>
      </c>
      <c r="J35" s="17">
        <v>46.836104999999996</v>
      </c>
      <c r="K35" s="17">
        <v>24.772892999999996</v>
      </c>
      <c r="L35" s="17">
        <v>2.2845110000000002</v>
      </c>
      <c r="M35" s="17">
        <v>571.33826099999999</v>
      </c>
    </row>
    <row r="36" spans="1:13" ht="15" x14ac:dyDescent="0.25">
      <c r="A36" t="s">
        <v>167</v>
      </c>
      <c r="B36" t="s">
        <v>135</v>
      </c>
      <c r="C36" t="s">
        <v>136</v>
      </c>
      <c r="D36" t="s">
        <v>161</v>
      </c>
      <c r="E36" s="3">
        <v>306</v>
      </c>
      <c r="F36" s="34" t="s">
        <v>73</v>
      </c>
      <c r="G36" s="17">
        <v>173.07218899999998</v>
      </c>
      <c r="H36" s="17">
        <v>259.10067199999997</v>
      </c>
      <c r="I36" s="17">
        <v>38.069307000000002</v>
      </c>
      <c r="J36" s="17">
        <v>12.338225999999999</v>
      </c>
      <c r="K36" s="17">
        <v>24.098842999999999</v>
      </c>
      <c r="L36" s="17">
        <v>4.7712370000000002</v>
      </c>
      <c r="M36" s="17">
        <v>511.45047399999999</v>
      </c>
    </row>
    <row r="37" spans="1:13" ht="15" x14ac:dyDescent="0.25">
      <c r="A37" t="s">
        <v>167</v>
      </c>
      <c r="B37" t="s">
        <v>135</v>
      </c>
      <c r="C37" t="s">
        <v>136</v>
      </c>
      <c r="D37" t="s">
        <v>161</v>
      </c>
      <c r="E37" s="3">
        <v>316</v>
      </c>
      <c r="F37" s="34" t="s">
        <v>44</v>
      </c>
      <c r="G37" s="17">
        <v>235.41248099999996</v>
      </c>
      <c r="H37" s="17">
        <v>277.16210099999995</v>
      </c>
      <c r="I37" s="17">
        <v>133.42041999999998</v>
      </c>
      <c r="J37" s="17">
        <v>27.916039999999999</v>
      </c>
      <c r="K37" s="17">
        <v>27.738712999999997</v>
      </c>
      <c r="L37" s="17">
        <v>2.9357469999999997</v>
      </c>
      <c r="M37" s="17">
        <v>704.58550200000002</v>
      </c>
    </row>
    <row r="38" spans="1:13" ht="15" x14ac:dyDescent="0.25">
      <c r="A38" t="s">
        <v>167</v>
      </c>
      <c r="B38" t="s">
        <v>135</v>
      </c>
      <c r="C38" t="s">
        <v>136</v>
      </c>
      <c r="D38" t="s">
        <v>161</v>
      </c>
      <c r="E38" s="3">
        <v>320</v>
      </c>
      <c r="F38" s="34" t="s">
        <v>21</v>
      </c>
      <c r="G38" s="17">
        <v>133.64544899999999</v>
      </c>
      <c r="H38" s="17">
        <v>190.473049</v>
      </c>
      <c r="I38" s="17">
        <v>21.903513999999998</v>
      </c>
      <c r="J38" s="17">
        <v>20.728592999999996</v>
      </c>
      <c r="K38" s="17">
        <v>17.647665999999997</v>
      </c>
      <c r="L38" s="17">
        <v>0.61182999999999987</v>
      </c>
      <c r="M38" s="17">
        <v>385.01010099999996</v>
      </c>
    </row>
    <row r="39" spans="1:13" ht="15" x14ac:dyDescent="0.25">
      <c r="A39" t="s">
        <v>167</v>
      </c>
      <c r="B39" t="s">
        <v>135</v>
      </c>
      <c r="C39" t="s">
        <v>136</v>
      </c>
      <c r="D39" t="s">
        <v>161</v>
      </c>
      <c r="E39" s="3">
        <v>326</v>
      </c>
      <c r="F39" s="34" t="s">
        <v>53</v>
      </c>
      <c r="G39" s="17">
        <v>241.57226099999997</v>
      </c>
      <c r="H39" s="17">
        <v>246.27090799999999</v>
      </c>
      <c r="I39" s="17">
        <v>60.378287999999991</v>
      </c>
      <c r="J39" s="17">
        <v>10.886426</v>
      </c>
      <c r="K39" s="17">
        <v>11.517958999999999</v>
      </c>
      <c r="L39" s="17">
        <v>1.9464489999999999</v>
      </c>
      <c r="M39" s="17">
        <v>572.57229099999995</v>
      </c>
    </row>
    <row r="40" spans="1:13" ht="15" x14ac:dyDescent="0.25">
      <c r="A40" t="s">
        <v>167</v>
      </c>
      <c r="B40" t="s">
        <v>135</v>
      </c>
      <c r="C40" t="s">
        <v>136</v>
      </c>
      <c r="D40" t="s">
        <v>161</v>
      </c>
      <c r="E40" s="3">
        <v>329</v>
      </c>
      <c r="F40" s="34" t="s">
        <v>77</v>
      </c>
      <c r="G40" s="17">
        <v>118.376661</v>
      </c>
      <c r="H40" s="17">
        <v>182.074386</v>
      </c>
      <c r="I40" s="17">
        <v>20.974361999999996</v>
      </c>
      <c r="J40" s="17">
        <v>4.2174789999999991</v>
      </c>
      <c r="K40" s="17">
        <v>13.515221</v>
      </c>
      <c r="L40" s="17">
        <v>1.5233529999999997</v>
      </c>
      <c r="M40" s="17">
        <v>340.68146200000001</v>
      </c>
    </row>
    <row r="41" spans="1:13" ht="15" x14ac:dyDescent="0.25">
      <c r="A41" t="s">
        <v>167</v>
      </c>
      <c r="B41" t="s">
        <v>135</v>
      </c>
      <c r="C41" t="s">
        <v>136</v>
      </c>
      <c r="D41" t="s">
        <v>161</v>
      </c>
      <c r="E41" s="3">
        <v>330</v>
      </c>
      <c r="F41" s="34" t="s">
        <v>85</v>
      </c>
      <c r="G41" s="17">
        <v>320.30959699999994</v>
      </c>
      <c r="H41" s="17">
        <v>375.45621999999997</v>
      </c>
      <c r="I41" s="17">
        <v>113.521427</v>
      </c>
      <c r="J41" s="17">
        <v>99.195272000000003</v>
      </c>
      <c r="K41" s="17">
        <v>52.495013999999998</v>
      </c>
      <c r="L41" s="17">
        <v>3.6191299999999997</v>
      </c>
      <c r="M41" s="17">
        <v>964.59665999999993</v>
      </c>
    </row>
    <row r="42" spans="1:13" ht="15" x14ac:dyDescent="0.25">
      <c r="A42" t="s">
        <v>167</v>
      </c>
      <c r="B42" t="s">
        <v>135</v>
      </c>
      <c r="C42" t="s">
        <v>136</v>
      </c>
      <c r="D42" t="s">
        <v>161</v>
      </c>
      <c r="E42" s="3">
        <v>336</v>
      </c>
      <c r="F42" s="34" t="s">
        <v>88</v>
      </c>
      <c r="G42" s="17">
        <v>114.452653</v>
      </c>
      <c r="H42" s="17">
        <v>101.73384799999999</v>
      </c>
      <c r="I42" s="17">
        <v>22.919773999999997</v>
      </c>
      <c r="J42" s="17">
        <v>24.505346999999997</v>
      </c>
      <c r="K42" s="17">
        <v>12.714656999999999</v>
      </c>
      <c r="L42" s="17">
        <v>1.8956359999999999</v>
      </c>
      <c r="M42" s="17">
        <v>278.22191499999997</v>
      </c>
    </row>
    <row r="43" spans="1:13" ht="15" x14ac:dyDescent="0.25">
      <c r="A43" t="s">
        <v>167</v>
      </c>
      <c r="B43" t="s">
        <v>135</v>
      </c>
      <c r="C43" t="s">
        <v>136</v>
      </c>
      <c r="D43" t="s">
        <v>161</v>
      </c>
      <c r="E43" s="3">
        <v>340</v>
      </c>
      <c r="F43" s="34" t="s">
        <v>87</v>
      </c>
      <c r="G43" s="17">
        <v>98.226713999999987</v>
      </c>
      <c r="H43" s="17">
        <v>162.581897</v>
      </c>
      <c r="I43" s="17">
        <v>47.741405999999998</v>
      </c>
      <c r="J43" s="17">
        <v>15.935578999999997</v>
      </c>
      <c r="K43" s="17">
        <v>10.343037999999998</v>
      </c>
      <c r="L43" s="17">
        <v>1.7058649999999997</v>
      </c>
      <c r="M43" s="17">
        <v>336.53449899999993</v>
      </c>
    </row>
    <row r="44" spans="1:13" ht="15" x14ac:dyDescent="0.25">
      <c r="A44" t="s">
        <v>167</v>
      </c>
      <c r="B44" t="s">
        <v>135</v>
      </c>
      <c r="C44" t="s">
        <v>136</v>
      </c>
      <c r="D44" t="s">
        <v>161</v>
      </c>
      <c r="E44" s="3">
        <v>350</v>
      </c>
      <c r="F44" s="34" t="s">
        <v>59</v>
      </c>
      <c r="G44" s="17">
        <v>66.873018999999999</v>
      </c>
      <c r="H44" s="17">
        <v>144.96430399999997</v>
      </c>
      <c r="I44" s="17">
        <v>39.614436999999995</v>
      </c>
      <c r="J44" s="17">
        <v>6.9344190000000001</v>
      </c>
      <c r="K44" s="17">
        <v>11.338557999999999</v>
      </c>
      <c r="L44" s="17">
        <v>1.2858799999999999</v>
      </c>
      <c r="M44" s="17">
        <v>271.01061699999997</v>
      </c>
    </row>
    <row r="45" spans="1:13" ht="15" x14ac:dyDescent="0.25">
      <c r="A45" t="s">
        <v>167</v>
      </c>
      <c r="B45" t="s">
        <v>135</v>
      </c>
      <c r="C45" t="s">
        <v>136</v>
      </c>
      <c r="D45" t="s">
        <v>161</v>
      </c>
      <c r="E45" s="3">
        <v>360</v>
      </c>
      <c r="F45" s="34" t="s">
        <v>61</v>
      </c>
      <c r="G45" s="17">
        <v>162.51552899999999</v>
      </c>
      <c r="H45" s="17">
        <v>294.93213299999996</v>
      </c>
      <c r="I45" s="17">
        <v>100.79536299999999</v>
      </c>
      <c r="J45" s="17">
        <v>19.905215000000002</v>
      </c>
      <c r="K45" s="17">
        <v>25.023846999999996</v>
      </c>
      <c r="L45" s="17">
        <v>2.2150319999999999</v>
      </c>
      <c r="M45" s="17">
        <v>605.38711899999998</v>
      </c>
    </row>
    <row r="46" spans="1:13" ht="15" x14ac:dyDescent="0.25">
      <c r="A46" t="s">
        <v>167</v>
      </c>
      <c r="B46" t="s">
        <v>135</v>
      </c>
      <c r="C46" t="s">
        <v>136</v>
      </c>
      <c r="D46" t="s">
        <v>161</v>
      </c>
      <c r="E46" s="3">
        <v>370</v>
      </c>
      <c r="F46" s="34" t="s">
        <v>70</v>
      </c>
      <c r="G46" s="17">
        <v>346.33311199999997</v>
      </c>
      <c r="H46" s="17">
        <v>439.43600899999996</v>
      </c>
      <c r="I46" s="17">
        <v>117.66216799999999</v>
      </c>
      <c r="J46" s="17">
        <v>3.5683169999999995</v>
      </c>
      <c r="K46" s="17">
        <v>32.598095000000001</v>
      </c>
      <c r="L46" s="17">
        <v>2.6080549999999998</v>
      </c>
      <c r="M46" s="17">
        <v>942.20575599999995</v>
      </c>
    </row>
    <row r="47" spans="1:13" ht="15" x14ac:dyDescent="0.25">
      <c r="A47" t="s">
        <v>167</v>
      </c>
      <c r="B47" t="s">
        <v>135</v>
      </c>
      <c r="C47" t="s">
        <v>136</v>
      </c>
      <c r="D47" t="s">
        <v>161</v>
      </c>
      <c r="E47" s="3">
        <v>376</v>
      </c>
      <c r="F47" s="34" t="s">
        <v>35</v>
      </c>
      <c r="G47" s="17">
        <v>188.54941399999998</v>
      </c>
      <c r="H47" s="17">
        <v>293.95216800000003</v>
      </c>
      <c r="I47" s="17">
        <v>177.60595299999997</v>
      </c>
      <c r="J47" s="17">
        <v>46.863066999999994</v>
      </c>
      <c r="K47" s="17">
        <v>34.439807000000002</v>
      </c>
      <c r="L47" s="17">
        <v>4.3263639999999999</v>
      </c>
      <c r="M47" s="17">
        <v>745.73677299999997</v>
      </c>
    </row>
    <row r="48" spans="1:13" ht="15" x14ac:dyDescent="0.25">
      <c r="A48" t="s">
        <v>167</v>
      </c>
      <c r="B48" t="s">
        <v>135</v>
      </c>
      <c r="C48" t="s">
        <v>136</v>
      </c>
      <c r="D48" t="s">
        <v>161</v>
      </c>
      <c r="E48" s="3">
        <v>390</v>
      </c>
      <c r="F48" s="34" t="s">
        <v>102</v>
      </c>
      <c r="G48" s="17">
        <v>229.38751099999996</v>
      </c>
      <c r="H48" s="17">
        <v>276.40612799999997</v>
      </c>
      <c r="I48" s="17">
        <v>58.227549999999994</v>
      </c>
      <c r="J48" s="17">
        <v>16.691551999999998</v>
      </c>
      <c r="K48" s="17">
        <v>26.447647999999997</v>
      </c>
      <c r="L48" s="17">
        <v>2.6422759999999998</v>
      </c>
      <c r="M48" s="17">
        <v>609.80266499999993</v>
      </c>
    </row>
    <row r="49" spans="1:13" ht="15" x14ac:dyDescent="0.25">
      <c r="A49" t="s">
        <v>167</v>
      </c>
      <c r="B49" t="s">
        <v>135</v>
      </c>
      <c r="C49" t="s">
        <v>136</v>
      </c>
      <c r="D49" t="s">
        <v>161</v>
      </c>
      <c r="E49" s="3">
        <v>400</v>
      </c>
      <c r="F49" s="34" t="s">
        <v>11</v>
      </c>
      <c r="G49" s="17">
        <v>128.52785399999999</v>
      </c>
      <c r="H49" s="17">
        <v>286.28147899999999</v>
      </c>
      <c r="I49" s="17">
        <v>104.661299</v>
      </c>
      <c r="J49" s="17">
        <v>51.725559999999994</v>
      </c>
      <c r="K49" s="17">
        <v>19.875142</v>
      </c>
      <c r="L49" s="17">
        <v>2.41621</v>
      </c>
      <c r="M49" s="17">
        <v>593.48754399999996</v>
      </c>
    </row>
    <row r="50" spans="1:13" ht="15" x14ac:dyDescent="0.25">
      <c r="A50" t="s">
        <v>167</v>
      </c>
      <c r="B50" t="s">
        <v>135</v>
      </c>
      <c r="C50" t="s">
        <v>136</v>
      </c>
      <c r="D50" t="s">
        <v>161</v>
      </c>
      <c r="E50" s="3">
        <v>410</v>
      </c>
      <c r="F50" s="34" t="s">
        <v>65</v>
      </c>
      <c r="G50" s="17">
        <v>169.63038599999999</v>
      </c>
      <c r="H50" s="17">
        <v>196.68675300000001</v>
      </c>
      <c r="I50" s="17">
        <v>28.725936999999998</v>
      </c>
      <c r="J50" s="17">
        <v>12.663843999999999</v>
      </c>
      <c r="K50" s="17">
        <v>8.4722899999999992</v>
      </c>
      <c r="L50" s="17">
        <v>2.8787120000000002</v>
      </c>
      <c r="M50" s="17">
        <v>419.05792199999996</v>
      </c>
    </row>
    <row r="51" spans="1:13" ht="15" x14ac:dyDescent="0.25">
      <c r="A51" t="s">
        <v>167</v>
      </c>
      <c r="B51" t="s">
        <v>135</v>
      </c>
      <c r="C51" t="s">
        <v>136</v>
      </c>
      <c r="D51" t="s">
        <v>161</v>
      </c>
      <c r="E51" s="3">
        <v>420</v>
      </c>
      <c r="F51" s="34" t="s">
        <v>7</v>
      </c>
      <c r="G51" s="17">
        <v>126.49637099999998</v>
      </c>
      <c r="H51" s="17">
        <v>200.41580500000001</v>
      </c>
      <c r="I51" s="17">
        <v>29.476724999999998</v>
      </c>
      <c r="J51" s="17">
        <v>39.678730999999999</v>
      </c>
      <c r="K51" s="17">
        <v>17.246346999999997</v>
      </c>
      <c r="L51" s="17">
        <v>1.846897</v>
      </c>
      <c r="M51" s="17">
        <v>415.16087599999997</v>
      </c>
    </row>
    <row r="52" spans="1:13" ht="15" x14ac:dyDescent="0.25">
      <c r="A52" t="s">
        <v>167</v>
      </c>
      <c r="B52" t="s">
        <v>135</v>
      </c>
      <c r="C52" t="s">
        <v>136</v>
      </c>
      <c r="D52" t="s">
        <v>161</v>
      </c>
      <c r="E52" s="3">
        <v>430</v>
      </c>
      <c r="F52" s="34" t="s">
        <v>29</v>
      </c>
      <c r="G52" s="17">
        <v>168.89930099999998</v>
      </c>
      <c r="H52" s="17">
        <v>243.39219599999996</v>
      </c>
      <c r="I52" s="17">
        <v>92.613432999999986</v>
      </c>
      <c r="J52" s="17">
        <v>22.397125999999997</v>
      </c>
      <c r="K52" s="17">
        <v>37.467846999999992</v>
      </c>
      <c r="L52" s="17">
        <v>3.745644</v>
      </c>
      <c r="M52" s="17">
        <v>568.51554699999986</v>
      </c>
    </row>
    <row r="53" spans="1:13" ht="15" x14ac:dyDescent="0.25">
      <c r="A53" t="s">
        <v>167</v>
      </c>
      <c r="B53" t="s">
        <v>135</v>
      </c>
      <c r="C53" t="s">
        <v>136</v>
      </c>
      <c r="D53" t="s">
        <v>161</v>
      </c>
      <c r="E53" s="3">
        <v>440</v>
      </c>
      <c r="F53" s="34" t="s">
        <v>54</v>
      </c>
      <c r="G53" s="17">
        <v>60.465395999999991</v>
      </c>
      <c r="H53" s="17">
        <v>146.07078300000001</v>
      </c>
      <c r="I53" s="17">
        <v>56.442872999999992</v>
      </c>
      <c r="J53" s="17">
        <v>9.2002639999999989</v>
      </c>
      <c r="K53" s="17">
        <v>16.798362999999998</v>
      </c>
      <c r="L53" s="17">
        <v>1.0183339999999999</v>
      </c>
      <c r="M53" s="17">
        <v>289.996013</v>
      </c>
    </row>
    <row r="54" spans="1:13" ht="15" x14ac:dyDescent="0.25">
      <c r="A54" t="s">
        <v>167</v>
      </c>
      <c r="B54" t="s">
        <v>135</v>
      </c>
      <c r="C54" t="s">
        <v>136</v>
      </c>
      <c r="D54" t="s">
        <v>161</v>
      </c>
      <c r="E54" s="3">
        <v>450</v>
      </c>
      <c r="F54" s="34" t="s">
        <v>69</v>
      </c>
      <c r="G54" s="17">
        <v>127.56448099999999</v>
      </c>
      <c r="H54" s="17">
        <v>171.94600699999998</v>
      </c>
      <c r="I54" s="17">
        <v>86.304324999999992</v>
      </c>
      <c r="J54" s="17">
        <v>32.514097999999997</v>
      </c>
      <c r="K54" s="17">
        <v>18.221126999999999</v>
      </c>
      <c r="L54" s="17">
        <v>2.4203579999999998</v>
      </c>
      <c r="M54" s="17">
        <v>438.97039599999994</v>
      </c>
    </row>
    <row r="55" spans="1:13" ht="15" x14ac:dyDescent="0.25">
      <c r="A55" t="s">
        <v>167</v>
      </c>
      <c r="B55" t="s">
        <v>135</v>
      </c>
      <c r="C55" t="s">
        <v>136</v>
      </c>
      <c r="D55" t="s">
        <v>161</v>
      </c>
      <c r="E55" s="3">
        <v>461</v>
      </c>
      <c r="F55" s="34" t="s">
        <v>72</v>
      </c>
      <c r="G55" s="17">
        <v>545.65695600000004</v>
      </c>
      <c r="H55" s="17">
        <v>778.20005800000001</v>
      </c>
      <c r="I55" s="17">
        <v>320.49936799999995</v>
      </c>
      <c r="J55" s="17">
        <v>90.744758999999988</v>
      </c>
      <c r="K55" s="17">
        <v>82.361650999999995</v>
      </c>
      <c r="L55" s="17">
        <v>9.300853</v>
      </c>
      <c r="M55" s="17">
        <v>1826.7636449999998</v>
      </c>
    </row>
    <row r="56" spans="1:13" ht="15" x14ac:dyDescent="0.25">
      <c r="A56" t="s">
        <v>167</v>
      </c>
      <c r="B56" t="s">
        <v>135</v>
      </c>
      <c r="C56" t="s">
        <v>136</v>
      </c>
      <c r="D56" t="s">
        <v>161</v>
      </c>
      <c r="E56" s="3">
        <v>479</v>
      </c>
      <c r="F56" s="34" t="s">
        <v>90</v>
      </c>
      <c r="G56" s="17">
        <v>151.22259899999997</v>
      </c>
      <c r="H56" s="17">
        <v>380.11960899999997</v>
      </c>
      <c r="I56" s="17">
        <v>116.888566</v>
      </c>
      <c r="J56" s="17">
        <v>28.008333</v>
      </c>
      <c r="K56" s="17">
        <v>22.055952999999999</v>
      </c>
      <c r="L56" s="17">
        <v>3.9022309999999996</v>
      </c>
      <c r="M56" s="17">
        <v>702.19729099999995</v>
      </c>
    </row>
    <row r="57" spans="1:13" ht="15" x14ac:dyDescent="0.25">
      <c r="A57" t="s">
        <v>167</v>
      </c>
      <c r="B57" t="s">
        <v>135</v>
      </c>
      <c r="C57" t="s">
        <v>136</v>
      </c>
      <c r="D57" t="s">
        <v>161</v>
      </c>
      <c r="E57" s="3">
        <v>480</v>
      </c>
      <c r="F57" s="34" t="s">
        <v>114</v>
      </c>
      <c r="G57" s="17">
        <v>111.73571299999999</v>
      </c>
      <c r="H57" s="17">
        <v>129.538929</v>
      </c>
      <c r="I57" s="17">
        <v>24.596602999999998</v>
      </c>
      <c r="J57" s="17">
        <v>32.351288999999994</v>
      </c>
      <c r="K57" s="17">
        <v>9.0613059999999983</v>
      </c>
      <c r="L57" s="17">
        <v>3.5983899999999998</v>
      </c>
      <c r="M57" s="17">
        <v>310.88222999999999</v>
      </c>
    </row>
    <row r="58" spans="1:13" ht="15" x14ac:dyDescent="0.25">
      <c r="A58" t="s">
        <v>167</v>
      </c>
      <c r="B58" t="s">
        <v>135</v>
      </c>
      <c r="C58" t="s">
        <v>136</v>
      </c>
      <c r="D58" t="s">
        <v>161</v>
      </c>
      <c r="E58" s="3">
        <v>482</v>
      </c>
      <c r="F58" s="34" t="s">
        <v>58</v>
      </c>
      <c r="G58" s="17">
        <v>60.541096999999993</v>
      </c>
      <c r="H58" s="17">
        <v>117.146779</v>
      </c>
      <c r="I58" s="17">
        <v>41.080754999999996</v>
      </c>
      <c r="J58" s="17">
        <v>9.3952200000000001</v>
      </c>
      <c r="K58" s="17">
        <v>7.0505629999999995</v>
      </c>
      <c r="L58" s="17">
        <v>0.49775999999999998</v>
      </c>
      <c r="M58" s="17">
        <v>235.71217399999998</v>
      </c>
    </row>
    <row r="59" spans="1:13" ht="15" x14ac:dyDescent="0.25">
      <c r="A59" t="s">
        <v>167</v>
      </c>
      <c r="B59" t="s">
        <v>135</v>
      </c>
      <c r="C59" t="s">
        <v>136</v>
      </c>
      <c r="D59" t="s">
        <v>161</v>
      </c>
      <c r="E59" s="3">
        <v>492</v>
      </c>
      <c r="F59" s="34" t="s">
        <v>103</v>
      </c>
      <c r="G59" s="17">
        <v>23.306574999999999</v>
      </c>
      <c r="H59" s="17">
        <v>78.596303999999989</v>
      </c>
      <c r="I59" s="17">
        <v>19.879289999999997</v>
      </c>
      <c r="J59" s="17">
        <v>4.1770360000000002</v>
      </c>
      <c r="K59" s="17">
        <v>4.5648739999999997</v>
      </c>
      <c r="L59" s="17">
        <v>0.20739999999999997</v>
      </c>
      <c r="M59" s="17">
        <v>130.73147899999998</v>
      </c>
    </row>
    <row r="60" spans="1:13" ht="15" x14ac:dyDescent="0.25">
      <c r="A60" t="s">
        <v>167</v>
      </c>
      <c r="B60" t="s">
        <v>135</v>
      </c>
      <c r="C60" t="s">
        <v>136</v>
      </c>
      <c r="D60" t="s">
        <v>161</v>
      </c>
      <c r="E60" s="3">
        <v>510</v>
      </c>
      <c r="F60" s="34" t="s">
        <v>36</v>
      </c>
      <c r="G60" s="17">
        <v>205.5334</v>
      </c>
      <c r="H60" s="17">
        <v>287.22722299999998</v>
      </c>
      <c r="I60" s="17">
        <v>113.31091599999999</v>
      </c>
      <c r="J60" s="17">
        <v>15.560184999999999</v>
      </c>
      <c r="K60" s="17">
        <v>23.239169999999998</v>
      </c>
      <c r="L60" s="17">
        <v>3.3671389999999999</v>
      </c>
      <c r="M60" s="17">
        <v>648.23803299999997</v>
      </c>
    </row>
    <row r="61" spans="1:13" ht="15" x14ac:dyDescent="0.25">
      <c r="A61" t="s">
        <v>167</v>
      </c>
      <c r="B61" t="s">
        <v>135</v>
      </c>
      <c r="C61" t="s">
        <v>136</v>
      </c>
      <c r="D61" t="s">
        <v>161</v>
      </c>
      <c r="E61" s="3">
        <v>530</v>
      </c>
      <c r="F61" s="34" t="s">
        <v>10</v>
      </c>
      <c r="G61" s="17">
        <v>72.117127999999994</v>
      </c>
      <c r="H61" s="17">
        <v>185.48611599999998</v>
      </c>
      <c r="I61" s="17">
        <v>26.663343999999999</v>
      </c>
      <c r="J61" s="17">
        <v>10.732949999999999</v>
      </c>
      <c r="K61" s="17">
        <v>17.589593999999998</v>
      </c>
      <c r="L61" s="17">
        <v>2.2243649999999997</v>
      </c>
      <c r="M61" s="17">
        <v>314.81349699999998</v>
      </c>
    </row>
    <row r="62" spans="1:13" ht="15" x14ac:dyDescent="0.25">
      <c r="A62" t="s">
        <v>167</v>
      </c>
      <c r="B62" t="s">
        <v>135</v>
      </c>
      <c r="C62" t="s">
        <v>136</v>
      </c>
      <c r="D62" t="s">
        <v>161</v>
      </c>
      <c r="E62" s="3">
        <v>540</v>
      </c>
      <c r="F62" s="34" t="s">
        <v>92</v>
      </c>
      <c r="G62" s="17">
        <v>338.135627</v>
      </c>
      <c r="H62" s="17">
        <v>409.27693799999997</v>
      </c>
      <c r="I62" s="17">
        <v>88.006041999999994</v>
      </c>
      <c r="J62" s="17">
        <v>60.857382000000001</v>
      </c>
      <c r="K62" s="17">
        <v>38.834612999999997</v>
      </c>
      <c r="L62" s="17">
        <v>4.0339299999999998</v>
      </c>
      <c r="M62" s="17">
        <v>939.14453199999991</v>
      </c>
    </row>
    <row r="63" spans="1:13" ht="15" x14ac:dyDescent="0.25">
      <c r="A63" t="s">
        <v>167</v>
      </c>
      <c r="B63" t="s">
        <v>135</v>
      </c>
      <c r="C63" t="s">
        <v>136</v>
      </c>
      <c r="D63" t="s">
        <v>161</v>
      </c>
      <c r="E63" s="3">
        <v>550</v>
      </c>
      <c r="F63" s="34" t="s">
        <v>94</v>
      </c>
      <c r="G63" s="17">
        <v>130.64437099999998</v>
      </c>
      <c r="H63" s="17">
        <v>202.645355</v>
      </c>
      <c r="I63" s="17">
        <v>54.702786999999994</v>
      </c>
      <c r="J63" s="17">
        <v>29.931967999999998</v>
      </c>
      <c r="K63" s="17">
        <v>21.229464</v>
      </c>
      <c r="L63" s="17">
        <v>2.116517</v>
      </c>
      <c r="M63" s="17">
        <v>441.27046199999995</v>
      </c>
    </row>
    <row r="64" spans="1:13" ht="15" x14ac:dyDescent="0.25">
      <c r="A64" t="s">
        <v>167</v>
      </c>
      <c r="B64" t="s">
        <v>135</v>
      </c>
      <c r="C64" t="s">
        <v>136</v>
      </c>
      <c r="D64" t="s">
        <v>161</v>
      </c>
      <c r="E64" s="3">
        <v>561</v>
      </c>
      <c r="F64" s="34" t="s">
        <v>17</v>
      </c>
      <c r="G64" s="17">
        <v>295.10842299999996</v>
      </c>
      <c r="H64" s="17">
        <v>666.83662799999991</v>
      </c>
      <c r="I64" s="17">
        <v>207.50058899999999</v>
      </c>
      <c r="J64" s="17">
        <v>16.148163999999998</v>
      </c>
      <c r="K64" s="17">
        <v>70.715103999999997</v>
      </c>
      <c r="L64" s="17">
        <v>8.7761309999999995</v>
      </c>
      <c r="M64" s="17">
        <v>1265.0850389999998</v>
      </c>
    </row>
    <row r="65" spans="1:13" ht="15" x14ac:dyDescent="0.25">
      <c r="A65" t="s">
        <v>167</v>
      </c>
      <c r="B65" t="s">
        <v>135</v>
      </c>
      <c r="C65" t="s">
        <v>136</v>
      </c>
      <c r="D65" t="s">
        <v>161</v>
      </c>
      <c r="E65" s="3">
        <v>563</v>
      </c>
      <c r="F65" s="34" t="s">
        <v>18</v>
      </c>
      <c r="G65" s="17">
        <v>15.244936999999998</v>
      </c>
      <c r="H65" s="17">
        <v>29.294212999999996</v>
      </c>
      <c r="I65" s="17">
        <v>7.0256749999999997</v>
      </c>
      <c r="J65" s="17">
        <v>5.3778819999999996</v>
      </c>
      <c r="K65" s="17">
        <v>3.0072999999999999</v>
      </c>
      <c r="L65" s="17">
        <v>0.15554999999999999</v>
      </c>
      <c r="M65" s="17">
        <v>60.10555699999999</v>
      </c>
    </row>
    <row r="66" spans="1:13" ht="15" x14ac:dyDescent="0.25">
      <c r="A66" t="s">
        <v>167</v>
      </c>
      <c r="B66" t="s">
        <v>135</v>
      </c>
      <c r="C66" t="s">
        <v>136</v>
      </c>
      <c r="D66" t="s">
        <v>161</v>
      </c>
      <c r="E66" s="3">
        <v>573</v>
      </c>
      <c r="F66" s="34" t="s">
        <v>97</v>
      </c>
      <c r="G66" s="17">
        <v>100.24886399999998</v>
      </c>
      <c r="H66" s="17">
        <v>311.57183499999996</v>
      </c>
      <c r="I66" s="17">
        <v>103.499859</v>
      </c>
      <c r="J66" s="17">
        <v>24.464903999999997</v>
      </c>
      <c r="K66" s="17">
        <v>32.178109999999997</v>
      </c>
      <c r="L66" s="17">
        <v>2.9398949999999999</v>
      </c>
      <c r="M66" s="17">
        <v>574.90346699999998</v>
      </c>
    </row>
    <row r="67" spans="1:13" ht="15" x14ac:dyDescent="0.25">
      <c r="A67" t="s">
        <v>167</v>
      </c>
      <c r="B67" t="s">
        <v>135</v>
      </c>
      <c r="C67" t="s">
        <v>136</v>
      </c>
      <c r="D67" t="s">
        <v>161</v>
      </c>
      <c r="E67" s="3">
        <v>575</v>
      </c>
      <c r="F67" s="34" t="s">
        <v>98</v>
      </c>
      <c r="G67" s="17">
        <v>126.51399999999998</v>
      </c>
      <c r="H67" s="17">
        <v>196.94392899999997</v>
      </c>
      <c r="I67" s="17">
        <v>78.448012999999989</v>
      </c>
      <c r="J67" s="17">
        <v>42.024424999999994</v>
      </c>
      <c r="K67" s="17">
        <v>24.621490999999999</v>
      </c>
      <c r="L67" s="17">
        <v>1.791936</v>
      </c>
      <c r="M67" s="17">
        <v>470.34379399999995</v>
      </c>
    </row>
    <row r="68" spans="1:13" ht="15" x14ac:dyDescent="0.25">
      <c r="A68" t="s">
        <v>167</v>
      </c>
      <c r="B68" t="s">
        <v>135</v>
      </c>
      <c r="C68" t="s">
        <v>136</v>
      </c>
      <c r="D68" t="s">
        <v>161</v>
      </c>
      <c r="E68" s="3">
        <v>580</v>
      </c>
      <c r="F68" s="34" t="s">
        <v>104</v>
      </c>
      <c r="G68" s="17">
        <v>226.49013299999999</v>
      </c>
      <c r="H68" s="17">
        <v>327.97406399999994</v>
      </c>
      <c r="I68" s="17">
        <v>113.55149999999999</v>
      </c>
      <c r="J68" s="17">
        <v>6.5507289999999996</v>
      </c>
      <c r="K68" s="17">
        <v>55.478462999999998</v>
      </c>
      <c r="L68" s="17">
        <v>4.5949469999999994</v>
      </c>
      <c r="M68" s="17">
        <v>734.63983599999995</v>
      </c>
    </row>
    <row r="69" spans="1:13" ht="15" x14ac:dyDescent="0.25">
      <c r="A69" t="s">
        <v>167</v>
      </c>
      <c r="B69" t="s">
        <v>135</v>
      </c>
      <c r="C69" t="s">
        <v>136</v>
      </c>
      <c r="D69" t="s">
        <v>161</v>
      </c>
      <c r="E69" s="3">
        <v>607</v>
      </c>
      <c r="F69" s="34" t="s">
        <v>24</v>
      </c>
      <c r="G69" s="17">
        <v>149.06460199999998</v>
      </c>
      <c r="H69" s="17">
        <v>275.21046699999999</v>
      </c>
      <c r="I69" s="17">
        <v>96.028273999999996</v>
      </c>
      <c r="J69" s="17">
        <v>35.389699</v>
      </c>
      <c r="K69" s="17">
        <v>18.60378</v>
      </c>
      <c r="L69" s="17">
        <v>3.9997089999999997</v>
      </c>
      <c r="M69" s="17">
        <v>578.29653099999996</v>
      </c>
    </row>
    <row r="70" spans="1:13" ht="15" x14ac:dyDescent="0.25">
      <c r="A70" t="s">
        <v>167</v>
      </c>
      <c r="B70" t="s">
        <v>135</v>
      </c>
      <c r="C70" t="s">
        <v>136</v>
      </c>
      <c r="D70" t="s">
        <v>161</v>
      </c>
      <c r="E70" s="3">
        <v>615</v>
      </c>
      <c r="F70" s="34" t="s">
        <v>46</v>
      </c>
      <c r="G70" s="17">
        <v>246.32897999999997</v>
      </c>
      <c r="H70" s="17">
        <v>469.67181799999997</v>
      </c>
      <c r="I70" s="17">
        <v>146.30618200000001</v>
      </c>
      <c r="J70" s="17">
        <v>16.795252000000001</v>
      </c>
      <c r="K70" s="17">
        <v>47.037282999999995</v>
      </c>
      <c r="L70" s="17">
        <v>3.0954449999999998</v>
      </c>
      <c r="M70" s="17">
        <v>929.23496</v>
      </c>
    </row>
    <row r="71" spans="1:13" ht="15" x14ac:dyDescent="0.25">
      <c r="A71" t="s">
        <v>167</v>
      </c>
      <c r="B71" t="s">
        <v>135</v>
      </c>
      <c r="C71" t="s">
        <v>136</v>
      </c>
      <c r="D71" t="s">
        <v>161</v>
      </c>
      <c r="E71" s="3">
        <v>621</v>
      </c>
      <c r="F71" s="34" t="s">
        <v>55</v>
      </c>
      <c r="G71" s="17">
        <v>239.10212699999997</v>
      </c>
      <c r="H71" s="17">
        <v>410.56074399999994</v>
      </c>
      <c r="I71" s="17">
        <v>191.749596</v>
      </c>
      <c r="J71" s="17">
        <v>53.504015000000003</v>
      </c>
      <c r="K71" s="17">
        <v>34.668983999999995</v>
      </c>
      <c r="L71" s="17">
        <v>4.0774839999999992</v>
      </c>
      <c r="M71" s="17">
        <v>933.66294999999991</v>
      </c>
    </row>
    <row r="72" spans="1:13" ht="15" x14ac:dyDescent="0.25">
      <c r="A72" t="s">
        <v>167</v>
      </c>
      <c r="B72" t="s">
        <v>135</v>
      </c>
      <c r="C72" t="s">
        <v>136</v>
      </c>
      <c r="D72" t="s">
        <v>161</v>
      </c>
      <c r="E72" s="3">
        <v>630</v>
      </c>
      <c r="F72" s="34" t="s">
        <v>99</v>
      </c>
      <c r="G72" s="17">
        <v>289.91823799999997</v>
      </c>
      <c r="H72" s="17">
        <v>476.67053099999998</v>
      </c>
      <c r="I72" s="17">
        <v>173.00685799999997</v>
      </c>
      <c r="J72" s="17">
        <v>51.141728999999998</v>
      </c>
      <c r="K72" s="17">
        <v>41.399113999999997</v>
      </c>
      <c r="L72" s="17">
        <v>6.3360699999999994</v>
      </c>
      <c r="M72" s="17">
        <v>1038.47254</v>
      </c>
    </row>
    <row r="73" spans="1:13" ht="15" x14ac:dyDescent="0.25">
      <c r="A73" t="s">
        <v>167</v>
      </c>
      <c r="B73" t="s">
        <v>135</v>
      </c>
      <c r="C73" t="s">
        <v>136</v>
      </c>
      <c r="D73" t="s">
        <v>161</v>
      </c>
      <c r="E73" s="3">
        <v>657</v>
      </c>
      <c r="F73" s="34" t="s">
        <v>41</v>
      </c>
      <c r="G73" s="17">
        <v>181.38685499999997</v>
      </c>
      <c r="H73" s="17">
        <v>410.10238999999996</v>
      </c>
      <c r="I73" s="17">
        <v>108.91507299999999</v>
      </c>
      <c r="J73" s="17">
        <v>117.29195899999999</v>
      </c>
      <c r="K73" s="17">
        <v>29.257917999999997</v>
      </c>
      <c r="L73" s="17">
        <v>4.7422009999999997</v>
      </c>
      <c r="M73" s="17">
        <v>851.69639599999994</v>
      </c>
    </row>
    <row r="74" spans="1:13" ht="15" x14ac:dyDescent="0.25">
      <c r="A74" t="s">
        <v>167</v>
      </c>
      <c r="B74" t="s">
        <v>135</v>
      </c>
      <c r="C74" t="s">
        <v>136</v>
      </c>
      <c r="D74" t="s">
        <v>161</v>
      </c>
      <c r="E74" s="3">
        <v>661</v>
      </c>
      <c r="F74" s="34" t="s">
        <v>45</v>
      </c>
      <c r="G74" s="17">
        <v>133.25242599999999</v>
      </c>
      <c r="H74" s="17">
        <v>317.40495999999996</v>
      </c>
      <c r="I74" s="17">
        <v>64.605099999999993</v>
      </c>
      <c r="J74" s="17">
        <v>23.539899999999999</v>
      </c>
      <c r="K74" s="17">
        <v>22.760075999999998</v>
      </c>
      <c r="L74" s="17">
        <v>3.0923339999999997</v>
      </c>
      <c r="M74" s="17">
        <v>564.65479599999992</v>
      </c>
    </row>
    <row r="75" spans="1:13" ht="15" x14ac:dyDescent="0.25">
      <c r="A75" t="s">
        <v>167</v>
      </c>
      <c r="B75" t="s">
        <v>135</v>
      </c>
      <c r="C75" t="s">
        <v>136</v>
      </c>
      <c r="D75" t="s">
        <v>161</v>
      </c>
      <c r="E75" s="3">
        <v>665</v>
      </c>
      <c r="F75" s="34" t="s">
        <v>60</v>
      </c>
      <c r="G75" s="17">
        <v>54.763969999999993</v>
      </c>
      <c r="H75" s="17">
        <v>122.85235299999999</v>
      </c>
      <c r="I75" s="17">
        <v>29.661310999999998</v>
      </c>
      <c r="J75" s="17">
        <v>11.475441999999999</v>
      </c>
      <c r="K75" s="17">
        <v>8.372738</v>
      </c>
      <c r="L75" s="17">
        <v>1.5192049999999999</v>
      </c>
      <c r="M75" s="17">
        <v>228.64501899999996</v>
      </c>
    </row>
    <row r="76" spans="1:13" ht="15" x14ac:dyDescent="0.25">
      <c r="A76" t="s">
        <v>167</v>
      </c>
      <c r="B76" t="s">
        <v>135</v>
      </c>
      <c r="C76" t="s">
        <v>136</v>
      </c>
      <c r="D76" t="s">
        <v>161</v>
      </c>
      <c r="E76" s="3">
        <v>671</v>
      </c>
      <c r="F76" s="34" t="s">
        <v>89</v>
      </c>
      <c r="G76" s="17">
        <v>90.761350999999991</v>
      </c>
      <c r="H76" s="17">
        <v>108.617454</v>
      </c>
      <c r="I76" s="17">
        <v>25.869001999999998</v>
      </c>
      <c r="J76" s="17">
        <v>9.6243969999999983</v>
      </c>
      <c r="K76" s="17">
        <v>7.3232939999999997</v>
      </c>
      <c r="L76" s="17">
        <v>1.1884019999999997</v>
      </c>
      <c r="M76" s="17">
        <v>243.38389999999998</v>
      </c>
    </row>
    <row r="77" spans="1:13" ht="15" x14ac:dyDescent="0.25">
      <c r="A77" t="s">
        <v>167</v>
      </c>
      <c r="B77" t="s">
        <v>135</v>
      </c>
      <c r="C77" t="s">
        <v>136</v>
      </c>
      <c r="D77" t="s">
        <v>161</v>
      </c>
      <c r="E77" s="3">
        <v>706</v>
      </c>
      <c r="F77" s="34" t="s">
        <v>91</v>
      </c>
      <c r="G77" s="17">
        <v>196.18069699999998</v>
      </c>
      <c r="H77" s="17">
        <v>197.16480999999999</v>
      </c>
      <c r="I77" s="17">
        <v>60.361695999999995</v>
      </c>
      <c r="J77" s="17">
        <v>10.553548999999999</v>
      </c>
      <c r="K77" s="17">
        <v>18.401564999999998</v>
      </c>
      <c r="L77" s="17">
        <v>1.582462</v>
      </c>
      <c r="M77" s="17">
        <v>484.24477899999999</v>
      </c>
    </row>
    <row r="78" spans="1:13" ht="15" x14ac:dyDescent="0.25">
      <c r="A78" t="s">
        <v>167</v>
      </c>
      <c r="B78" t="s">
        <v>135</v>
      </c>
      <c r="C78" t="s">
        <v>136</v>
      </c>
      <c r="D78" t="s">
        <v>161</v>
      </c>
      <c r="E78" s="3">
        <v>707</v>
      </c>
      <c r="F78" s="34" t="s">
        <v>67</v>
      </c>
      <c r="G78" s="17">
        <v>134.29772199999999</v>
      </c>
      <c r="H78" s="17">
        <v>254.41757999999999</v>
      </c>
      <c r="I78" s="17">
        <v>51.608378999999992</v>
      </c>
      <c r="J78" s="17">
        <v>17.504559999999998</v>
      </c>
      <c r="K78" s="17">
        <v>20.147873000000001</v>
      </c>
      <c r="L78" s="17">
        <v>2.4732449999999999</v>
      </c>
      <c r="M78" s="17">
        <v>480.44935899999996</v>
      </c>
    </row>
    <row r="79" spans="1:13" ht="15" x14ac:dyDescent="0.25">
      <c r="A79" t="s">
        <v>167</v>
      </c>
      <c r="B79" t="s">
        <v>135</v>
      </c>
      <c r="C79" t="s">
        <v>136</v>
      </c>
      <c r="D79" t="s">
        <v>161</v>
      </c>
      <c r="E79" s="3">
        <v>710</v>
      </c>
      <c r="F79" s="34" t="s">
        <v>19</v>
      </c>
      <c r="G79" s="17">
        <v>78.725928999999994</v>
      </c>
      <c r="H79" s="17">
        <v>198.14995999999999</v>
      </c>
      <c r="I79" s="17">
        <v>84.986297999999991</v>
      </c>
      <c r="J79" s="17">
        <v>31.460505999999999</v>
      </c>
      <c r="K79" s="17">
        <v>15.094571999999998</v>
      </c>
      <c r="L79" s="17">
        <v>2.1331090000000001</v>
      </c>
      <c r="M79" s="17">
        <v>410.55037399999998</v>
      </c>
    </row>
    <row r="80" spans="1:13" ht="15" x14ac:dyDescent="0.25">
      <c r="A80" t="s">
        <v>167</v>
      </c>
      <c r="B80" t="s">
        <v>135</v>
      </c>
      <c r="C80" t="s">
        <v>136</v>
      </c>
      <c r="D80" t="s">
        <v>161</v>
      </c>
      <c r="E80" s="3">
        <v>727</v>
      </c>
      <c r="F80" s="34" t="s">
        <v>71</v>
      </c>
      <c r="G80" s="17">
        <v>88.580539999999999</v>
      </c>
      <c r="H80" s="17">
        <v>129.31493699999999</v>
      </c>
      <c r="I80" s="17">
        <v>25.570345999999997</v>
      </c>
      <c r="J80" s="17">
        <v>18.664963</v>
      </c>
      <c r="K80" s="17">
        <v>12.147418</v>
      </c>
      <c r="L80" s="17">
        <v>1.2039569999999999</v>
      </c>
      <c r="M80" s="17">
        <v>275.48216099999996</v>
      </c>
    </row>
    <row r="81" spans="1:13" ht="15" x14ac:dyDescent="0.25">
      <c r="A81" t="s">
        <v>167</v>
      </c>
      <c r="B81" t="s">
        <v>135</v>
      </c>
      <c r="C81" t="s">
        <v>136</v>
      </c>
      <c r="D81" t="s">
        <v>161</v>
      </c>
      <c r="E81" s="3">
        <v>730</v>
      </c>
      <c r="F81" s="34" t="s">
        <v>74</v>
      </c>
      <c r="G81" s="17">
        <v>233.53758499999998</v>
      </c>
      <c r="H81" s="17">
        <v>650.33899499999995</v>
      </c>
      <c r="I81" s="17">
        <v>171.08944499999998</v>
      </c>
      <c r="J81" s="17">
        <v>16.471708</v>
      </c>
      <c r="K81" s="17">
        <v>54.51612699999999</v>
      </c>
      <c r="L81" s="17">
        <v>6.0892639999999991</v>
      </c>
      <c r="M81" s="17">
        <v>1132.0431239999998</v>
      </c>
    </row>
    <row r="82" spans="1:13" ht="15" x14ac:dyDescent="0.25">
      <c r="A82" t="s">
        <v>167</v>
      </c>
      <c r="B82" t="s">
        <v>135</v>
      </c>
      <c r="C82" t="s">
        <v>136</v>
      </c>
      <c r="D82" t="s">
        <v>161</v>
      </c>
      <c r="E82" s="3">
        <v>740</v>
      </c>
      <c r="F82" s="34" t="s">
        <v>82</v>
      </c>
      <c r="G82" s="17">
        <v>216.99017599999999</v>
      </c>
      <c r="H82" s="17">
        <v>406.37333799999999</v>
      </c>
      <c r="I82" s="17">
        <v>160.49856399999999</v>
      </c>
      <c r="J82" s="17">
        <v>95.895537999999988</v>
      </c>
      <c r="K82" s="17">
        <v>36.019157999999997</v>
      </c>
      <c r="L82" s="17">
        <v>5.2129989999999999</v>
      </c>
      <c r="M82" s="17">
        <v>920.9897729999999</v>
      </c>
    </row>
    <row r="83" spans="1:13" ht="15" x14ac:dyDescent="0.25">
      <c r="A83" t="s">
        <v>167</v>
      </c>
      <c r="B83" t="s">
        <v>135</v>
      </c>
      <c r="C83" t="s">
        <v>136</v>
      </c>
      <c r="D83" t="s">
        <v>161</v>
      </c>
      <c r="E83" s="3">
        <v>741</v>
      </c>
      <c r="F83" s="34" t="s">
        <v>81</v>
      </c>
      <c r="G83" s="17">
        <v>19.716480999999998</v>
      </c>
      <c r="H83" s="17">
        <v>37.319555999999999</v>
      </c>
      <c r="I83" s="17">
        <v>9.3889979999999991</v>
      </c>
      <c r="J83" s="17">
        <v>0.24576899999999999</v>
      </c>
      <c r="K83" s="17">
        <v>3.7435699999999996</v>
      </c>
      <c r="L83" s="17">
        <v>0.22606599999999996</v>
      </c>
      <c r="M83" s="17">
        <v>70.640439999999984</v>
      </c>
    </row>
    <row r="84" spans="1:13" ht="15" x14ac:dyDescent="0.25">
      <c r="A84" t="s">
        <v>167</v>
      </c>
      <c r="B84" t="s">
        <v>135</v>
      </c>
      <c r="C84" t="s">
        <v>136</v>
      </c>
      <c r="D84" t="s">
        <v>161</v>
      </c>
      <c r="E84" s="3">
        <v>746</v>
      </c>
      <c r="F84" s="34" t="s">
        <v>83</v>
      </c>
      <c r="G84" s="17">
        <v>102.723146</v>
      </c>
      <c r="H84" s="17">
        <v>320.10323399999999</v>
      </c>
      <c r="I84" s="17">
        <v>82.779561999999984</v>
      </c>
      <c r="J84" s="17">
        <v>14.059645999999999</v>
      </c>
      <c r="K84" s="17">
        <v>17.301307999999999</v>
      </c>
      <c r="L84" s="17">
        <v>3.135888</v>
      </c>
      <c r="M84" s="17">
        <v>540.10278399999993</v>
      </c>
    </row>
    <row r="85" spans="1:13" ht="15" x14ac:dyDescent="0.25">
      <c r="A85" t="s">
        <v>167</v>
      </c>
      <c r="B85" t="s">
        <v>135</v>
      </c>
      <c r="C85" t="s">
        <v>136</v>
      </c>
      <c r="D85" t="s">
        <v>161</v>
      </c>
      <c r="E85" s="3">
        <v>751</v>
      </c>
      <c r="F85" s="34" t="s">
        <v>106</v>
      </c>
      <c r="G85" s="17">
        <v>702.90141400000005</v>
      </c>
      <c r="H85" s="17">
        <v>1492.9647519999999</v>
      </c>
      <c r="I85" s="17">
        <v>309.79960199999994</v>
      </c>
      <c r="J85" s="17">
        <v>184.87013799999997</v>
      </c>
      <c r="K85" s="17">
        <v>109.45742399999999</v>
      </c>
      <c r="L85" s="17">
        <v>9.1214519999999997</v>
      </c>
      <c r="M85" s="17">
        <v>2809.1147819999996</v>
      </c>
    </row>
    <row r="86" spans="1:13" ht="15" x14ac:dyDescent="0.25">
      <c r="A86" t="s">
        <v>167</v>
      </c>
      <c r="B86" t="s">
        <v>135</v>
      </c>
      <c r="C86" t="s">
        <v>136</v>
      </c>
      <c r="D86" t="s">
        <v>161</v>
      </c>
      <c r="E86" s="3">
        <v>756</v>
      </c>
      <c r="F86" s="34" t="s">
        <v>50</v>
      </c>
      <c r="G86" s="17">
        <v>99.363265999999982</v>
      </c>
      <c r="H86" s="17">
        <v>214.50863499999997</v>
      </c>
      <c r="I86" s="17">
        <v>41.299561999999995</v>
      </c>
      <c r="J86" s="17">
        <v>39.057567999999996</v>
      </c>
      <c r="K86" s="17">
        <v>23.831296999999999</v>
      </c>
      <c r="L86" s="17">
        <v>2.4286539999999999</v>
      </c>
      <c r="M86" s="17">
        <v>420.48898199999996</v>
      </c>
    </row>
    <row r="87" spans="1:13" ht="15" x14ac:dyDescent="0.25">
      <c r="A87" t="s">
        <v>167</v>
      </c>
      <c r="B87" t="s">
        <v>135</v>
      </c>
      <c r="C87" t="s">
        <v>136</v>
      </c>
      <c r="D87" t="s">
        <v>161</v>
      </c>
      <c r="E87" s="3">
        <v>760</v>
      </c>
      <c r="F87" s="34" t="s">
        <v>76</v>
      </c>
      <c r="G87" s="17">
        <v>193.28331899999998</v>
      </c>
      <c r="H87" s="17">
        <v>312.28321699999998</v>
      </c>
      <c r="I87" s="17">
        <v>79.331536999999997</v>
      </c>
      <c r="J87" s="17">
        <v>25.021772999999996</v>
      </c>
      <c r="K87" s="17">
        <v>26.642603999999999</v>
      </c>
      <c r="L87" s="17">
        <v>2.2513269999999999</v>
      </c>
      <c r="M87" s="17">
        <v>638.81377699999996</v>
      </c>
    </row>
    <row r="88" spans="1:13" ht="15" x14ac:dyDescent="0.25">
      <c r="A88" t="s">
        <v>167</v>
      </c>
      <c r="B88" t="s">
        <v>135</v>
      </c>
      <c r="C88" t="s">
        <v>136</v>
      </c>
      <c r="D88" t="s">
        <v>161</v>
      </c>
      <c r="E88" s="3">
        <v>766</v>
      </c>
      <c r="F88" s="34" t="s">
        <v>38</v>
      </c>
      <c r="G88" s="17">
        <v>93.149561999999989</v>
      </c>
      <c r="H88" s="17">
        <v>214.971137</v>
      </c>
      <c r="I88" s="17">
        <v>102.360196</v>
      </c>
      <c r="J88" s="17">
        <v>32.863566999999996</v>
      </c>
      <c r="K88" s="17">
        <v>21.014804999999996</v>
      </c>
      <c r="L88" s="17">
        <v>1.7255679999999998</v>
      </c>
      <c r="M88" s="17">
        <v>466.08483499999994</v>
      </c>
    </row>
    <row r="89" spans="1:13" ht="15" x14ac:dyDescent="0.25">
      <c r="A89" t="s">
        <v>167</v>
      </c>
      <c r="B89" t="s">
        <v>135</v>
      </c>
      <c r="C89" t="s">
        <v>136</v>
      </c>
      <c r="D89" t="s">
        <v>161</v>
      </c>
      <c r="E89" s="3">
        <v>773</v>
      </c>
      <c r="F89" s="34" t="s">
        <v>66</v>
      </c>
      <c r="G89" s="17">
        <v>51.671635999999999</v>
      </c>
      <c r="H89" s="17">
        <v>167.898596</v>
      </c>
      <c r="I89" s="17">
        <v>46.475228999999999</v>
      </c>
      <c r="J89" s="17">
        <v>19.541228</v>
      </c>
      <c r="K89" s="17">
        <v>13.588847999999999</v>
      </c>
      <c r="L89" s="17">
        <v>1.548241</v>
      </c>
      <c r="M89" s="17">
        <v>300.72377799999998</v>
      </c>
    </row>
    <row r="90" spans="1:13" ht="15" x14ac:dyDescent="0.25">
      <c r="A90" t="s">
        <v>167</v>
      </c>
      <c r="B90" t="s">
        <v>135</v>
      </c>
      <c r="C90" t="s">
        <v>136</v>
      </c>
      <c r="D90" t="s">
        <v>161</v>
      </c>
      <c r="E90" s="3">
        <v>779</v>
      </c>
      <c r="F90" s="34" t="s">
        <v>84</v>
      </c>
      <c r="G90" s="17">
        <v>114.549094</v>
      </c>
      <c r="H90" s="17">
        <v>295.89757999999995</v>
      </c>
      <c r="I90" s="17">
        <v>81.540346999999997</v>
      </c>
      <c r="J90" s="17">
        <v>7.8283129999999996</v>
      </c>
      <c r="K90" s="17">
        <v>24.825779999999998</v>
      </c>
      <c r="L90" s="17">
        <v>1.5409820000000001</v>
      </c>
      <c r="M90" s="17">
        <v>526.18209599999989</v>
      </c>
    </row>
    <row r="91" spans="1:13" ht="15" x14ac:dyDescent="0.25">
      <c r="A91" t="s">
        <v>167</v>
      </c>
      <c r="B91" t="s">
        <v>135</v>
      </c>
      <c r="C91" t="s">
        <v>136</v>
      </c>
      <c r="D91" t="s">
        <v>161</v>
      </c>
      <c r="E91" s="3">
        <v>787</v>
      </c>
      <c r="F91" s="34" t="s">
        <v>93</v>
      </c>
      <c r="G91" s="17">
        <v>122.23741199999999</v>
      </c>
      <c r="H91" s="17">
        <v>282.92470999999995</v>
      </c>
      <c r="I91" s="17">
        <v>70.23704699999999</v>
      </c>
      <c r="J91" s="17">
        <v>50.786037999999991</v>
      </c>
      <c r="K91" s="17">
        <v>23.113692999999998</v>
      </c>
      <c r="L91" s="17">
        <v>2.82064</v>
      </c>
      <c r="M91" s="17">
        <v>552.11953999999992</v>
      </c>
    </row>
    <row r="92" spans="1:13" ht="15" x14ac:dyDescent="0.25">
      <c r="A92" t="s">
        <v>167</v>
      </c>
      <c r="B92" t="s">
        <v>135</v>
      </c>
      <c r="C92" t="s">
        <v>136</v>
      </c>
      <c r="D92" t="s">
        <v>161</v>
      </c>
      <c r="E92" s="3">
        <v>791</v>
      </c>
      <c r="F92" s="34" t="s">
        <v>101</v>
      </c>
      <c r="G92" s="17">
        <v>231.63572699999997</v>
      </c>
      <c r="H92" s="17">
        <v>450.55990799999995</v>
      </c>
      <c r="I92" s="17">
        <v>165.61823299999998</v>
      </c>
      <c r="J92" s="17">
        <v>94.160636999999994</v>
      </c>
      <c r="K92" s="17">
        <v>40.64832599999999</v>
      </c>
      <c r="L92" s="17">
        <v>6.463620999999999</v>
      </c>
      <c r="M92" s="17">
        <v>989.08645199999989</v>
      </c>
    </row>
    <row r="93" spans="1:13" ht="15" x14ac:dyDescent="0.25">
      <c r="A93" t="s">
        <v>167</v>
      </c>
      <c r="B93" t="s">
        <v>135</v>
      </c>
      <c r="C93" t="s">
        <v>136</v>
      </c>
      <c r="D93" t="s">
        <v>161</v>
      </c>
      <c r="E93" s="3">
        <v>810</v>
      </c>
      <c r="F93" s="34" t="s">
        <v>13</v>
      </c>
      <c r="G93" s="17">
        <v>105.329127</v>
      </c>
      <c r="H93" s="17">
        <v>242.94835999999998</v>
      </c>
      <c r="I93" s="17">
        <v>53.736302999999992</v>
      </c>
      <c r="J93" s="17">
        <v>13.363818999999999</v>
      </c>
      <c r="K93" s="17">
        <v>17.043094999999997</v>
      </c>
      <c r="L93" s="17">
        <v>2.1030359999999999</v>
      </c>
      <c r="M93" s="17">
        <v>434.52373999999998</v>
      </c>
    </row>
    <row r="94" spans="1:13" ht="15" x14ac:dyDescent="0.25">
      <c r="A94" t="s">
        <v>167</v>
      </c>
      <c r="B94" t="s">
        <v>135</v>
      </c>
      <c r="C94" t="s">
        <v>136</v>
      </c>
      <c r="D94" t="s">
        <v>161</v>
      </c>
      <c r="E94" s="3">
        <v>813</v>
      </c>
      <c r="F94" s="34" t="s">
        <v>26</v>
      </c>
      <c r="G94" s="17">
        <v>182.98901999999998</v>
      </c>
      <c r="H94" s="17">
        <v>391.563941</v>
      </c>
      <c r="I94" s="17">
        <v>100.09849899999999</v>
      </c>
      <c r="J94" s="17">
        <v>47.058022999999991</v>
      </c>
      <c r="K94" s="17">
        <v>40.770691999999997</v>
      </c>
      <c r="L94" s="17">
        <v>3.3775089999999994</v>
      </c>
      <c r="M94" s="17">
        <v>765.85768399999984</v>
      </c>
    </row>
    <row r="95" spans="1:13" ht="15" x14ac:dyDescent="0.25">
      <c r="A95" t="s">
        <v>167</v>
      </c>
      <c r="B95" t="s">
        <v>135</v>
      </c>
      <c r="C95" t="s">
        <v>136</v>
      </c>
      <c r="D95" t="s">
        <v>161</v>
      </c>
      <c r="E95" s="3">
        <v>820</v>
      </c>
      <c r="F95" s="34" t="s">
        <v>115</v>
      </c>
      <c r="G95" s="17">
        <v>89.168519000000003</v>
      </c>
      <c r="H95" s="17">
        <v>228.25406999999998</v>
      </c>
      <c r="I95" s="17">
        <v>92.076266999999987</v>
      </c>
      <c r="J95" s="17">
        <v>9.2884089999999997</v>
      </c>
      <c r="K95" s="17">
        <v>16.661479</v>
      </c>
      <c r="L95" s="17">
        <v>1.791936</v>
      </c>
      <c r="M95" s="17">
        <v>437.24068</v>
      </c>
    </row>
    <row r="96" spans="1:13" ht="15" x14ac:dyDescent="0.25">
      <c r="A96" t="s">
        <v>167</v>
      </c>
      <c r="B96" t="s">
        <v>135</v>
      </c>
      <c r="C96" t="s">
        <v>136</v>
      </c>
      <c r="D96" t="s">
        <v>161</v>
      </c>
      <c r="E96" s="3">
        <v>825</v>
      </c>
      <c r="F96" s="34" t="s">
        <v>63</v>
      </c>
      <c r="G96" s="17">
        <v>9.7363929999999996</v>
      </c>
      <c r="H96" s="17">
        <v>23.610415999999997</v>
      </c>
      <c r="I96" s="17">
        <v>11.413221999999999</v>
      </c>
      <c r="J96" s="17">
        <v>0.31421099999999996</v>
      </c>
      <c r="K96" s="17">
        <v>1.1178859999999999</v>
      </c>
      <c r="L96" s="17">
        <v>0</v>
      </c>
      <c r="M96" s="17">
        <v>46.192127999999997</v>
      </c>
    </row>
    <row r="97" spans="1:13" ht="15" x14ac:dyDescent="0.25">
      <c r="A97" t="s">
        <v>167</v>
      </c>
      <c r="B97" t="s">
        <v>135</v>
      </c>
      <c r="C97" t="s">
        <v>136</v>
      </c>
      <c r="D97" t="s">
        <v>161</v>
      </c>
      <c r="E97" s="3">
        <v>840</v>
      </c>
      <c r="F97" s="34" t="s">
        <v>75</v>
      </c>
      <c r="G97" s="17">
        <v>93.058306000000002</v>
      </c>
      <c r="H97" s="17">
        <v>144.047596</v>
      </c>
      <c r="I97" s="17">
        <v>28.666827999999999</v>
      </c>
      <c r="J97" s="17">
        <v>25.080881999999999</v>
      </c>
      <c r="K97" s="17">
        <v>12.185786999999998</v>
      </c>
      <c r="L97" s="17">
        <v>1.3377299999999999</v>
      </c>
      <c r="M97" s="17">
        <v>304.37712899999997</v>
      </c>
    </row>
    <row r="98" spans="1:13" ht="15" x14ac:dyDescent="0.25">
      <c r="A98" t="s">
        <v>167</v>
      </c>
      <c r="B98" t="s">
        <v>135</v>
      </c>
      <c r="C98" t="s">
        <v>136</v>
      </c>
      <c r="D98" t="s">
        <v>161</v>
      </c>
      <c r="E98" s="3">
        <v>846</v>
      </c>
      <c r="F98" s="34" t="s">
        <v>64</v>
      </c>
      <c r="G98" s="17">
        <v>152.39751999999999</v>
      </c>
      <c r="H98" s="17">
        <v>273.53985999999998</v>
      </c>
      <c r="I98" s="17">
        <v>39.54081</v>
      </c>
      <c r="J98" s="17">
        <v>7.7080209999999996</v>
      </c>
      <c r="K98" s="17">
        <v>15.913802</v>
      </c>
      <c r="L98" s="17">
        <v>2.1341459999999999</v>
      </c>
      <c r="M98" s="17">
        <v>491.23415899999998</v>
      </c>
    </row>
    <row r="99" spans="1:13" ht="15" x14ac:dyDescent="0.25">
      <c r="A99" t="s">
        <v>167</v>
      </c>
      <c r="B99" t="s">
        <v>135</v>
      </c>
      <c r="C99" t="s">
        <v>136</v>
      </c>
      <c r="D99" t="s">
        <v>161</v>
      </c>
      <c r="E99" s="3">
        <v>849</v>
      </c>
      <c r="F99" s="34" t="s">
        <v>52</v>
      </c>
      <c r="G99" s="17">
        <v>202.07085699999999</v>
      </c>
      <c r="H99" s="17">
        <v>147.40643899999998</v>
      </c>
      <c r="I99" s="17">
        <v>40.169231999999994</v>
      </c>
      <c r="J99" s="17">
        <v>31.609833999999999</v>
      </c>
      <c r="K99" s="17">
        <v>13.616847</v>
      </c>
      <c r="L99" s="17">
        <v>2.8693789999999999</v>
      </c>
      <c r="M99" s="17">
        <v>437.74258800000001</v>
      </c>
    </row>
    <row r="100" spans="1:13" ht="15" x14ac:dyDescent="0.25">
      <c r="A100" t="s">
        <v>167</v>
      </c>
      <c r="B100" t="s">
        <v>135</v>
      </c>
      <c r="C100" t="s">
        <v>136</v>
      </c>
      <c r="D100" t="s">
        <v>161</v>
      </c>
      <c r="E100" s="3">
        <v>851</v>
      </c>
      <c r="F100" s="34" t="s">
        <v>105</v>
      </c>
      <c r="G100" s="17">
        <v>498.26916699999998</v>
      </c>
      <c r="H100" s="17">
        <v>1174.3568720000001</v>
      </c>
      <c r="I100" s="17">
        <v>373.27437199999997</v>
      </c>
      <c r="J100" s="17">
        <v>161.30949799999999</v>
      </c>
      <c r="K100" s="17">
        <v>97.757989999999992</v>
      </c>
      <c r="L100" s="17">
        <v>11.11664</v>
      </c>
      <c r="M100" s="17">
        <v>2316.0845389999999</v>
      </c>
    </row>
    <row r="101" spans="1:13" ht="15" x14ac:dyDescent="0.25">
      <c r="A101" t="s">
        <v>167</v>
      </c>
      <c r="B101" t="s">
        <v>135</v>
      </c>
      <c r="C101" t="s">
        <v>136</v>
      </c>
      <c r="D101" t="s">
        <v>161</v>
      </c>
      <c r="E101" s="3">
        <v>860</v>
      </c>
      <c r="F101" s="34" t="s">
        <v>43</v>
      </c>
      <c r="G101" s="17">
        <v>192.83429799999999</v>
      </c>
      <c r="H101" s="17">
        <v>433.432816</v>
      </c>
      <c r="I101" s="17">
        <v>119.00404599999999</v>
      </c>
      <c r="J101" s="17">
        <v>24.410979999999999</v>
      </c>
      <c r="K101" s="17">
        <v>26.208100999999999</v>
      </c>
      <c r="L101" s="17">
        <v>3.8493439999999994</v>
      </c>
      <c r="M101" s="17">
        <v>799.73958499999992</v>
      </c>
    </row>
    <row r="102" spans="1:13" ht="15" x14ac:dyDescent="0.25">
      <c r="A102"/>
      <c r="B102"/>
      <c r="C102"/>
      <c r="D102"/>
      <c r="E102" s="3"/>
      <c r="F102" s="34" t="s">
        <v>137</v>
      </c>
      <c r="G102" s="17">
        <v>17103.944086</v>
      </c>
      <c r="H102" s="17">
        <v>30649.444448999999</v>
      </c>
      <c r="I102" s="17">
        <v>8082.5034769999993</v>
      </c>
      <c r="J102" s="17">
        <v>3675.3353999999999</v>
      </c>
      <c r="K102" s="17">
        <v>2554.6495</v>
      </c>
      <c r="L102" s="17">
        <v>262.602621</v>
      </c>
      <c r="M102" s="17">
        <v>62328.479532999991</v>
      </c>
    </row>
    <row r="105" spans="1:13" x14ac:dyDescent="0.2">
      <c r="A105" t="s">
        <v>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9EF9-5A1C-4071-AFA3-E4D1BFA7F97F}">
  <dimension ref="A1:H34"/>
  <sheetViews>
    <sheetView workbookViewId="0">
      <selection activeCell="C11" sqref="C11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5</v>
      </c>
    </row>
    <row r="2" spans="1:8" s="23" customFormat="1" ht="18" x14ac:dyDescent="0.25">
      <c r="A2" s="23" t="s">
        <v>153</v>
      </c>
    </row>
    <row r="4" spans="1:8" s="25" customFormat="1" ht="57" x14ac:dyDescent="0.2">
      <c r="A4" s="24"/>
      <c r="B4" s="24"/>
      <c r="C4" s="25" t="s">
        <v>170</v>
      </c>
      <c r="D4" s="25" t="s">
        <v>169</v>
      </c>
      <c r="E4" s="25" t="s">
        <v>146</v>
      </c>
      <c r="F4" s="25" t="s">
        <v>147</v>
      </c>
      <c r="G4" s="25" t="s">
        <v>139</v>
      </c>
      <c r="H4" s="25" t="s">
        <v>140</v>
      </c>
    </row>
    <row r="5" spans="1:8" x14ac:dyDescent="0.2">
      <c r="A5" s="3">
        <v>165</v>
      </c>
      <c r="B5" s="1" t="s">
        <v>4</v>
      </c>
      <c r="C5" s="27">
        <f>E5/G5</f>
        <v>3.7494722026741729</v>
      </c>
      <c r="D5" s="27">
        <f>F5/H5</f>
        <v>3.8365493757094211</v>
      </c>
      <c r="E5">
        <f>VLOOKUP(A5,'Dataark 4'!$C$4:$L$101,9)</f>
        <v>2664</v>
      </c>
      <c r="F5">
        <f>VLOOKUP(A5,'Dataark 4'!$C$4:$L$101,10)</f>
        <v>1690</v>
      </c>
      <c r="G5">
        <f>VLOOKUP(A5,'Dataark 3'!$C$4:$I$101,3)</f>
        <v>710.5</v>
      </c>
      <c r="H5">
        <f>VLOOKUP(A5,'Dataark 3'!$C$4:$I$101,7)</f>
        <v>440.5</v>
      </c>
    </row>
    <row r="6" spans="1:8" x14ac:dyDescent="0.2">
      <c r="A6" s="3">
        <v>201</v>
      </c>
      <c r="B6" s="1" t="s">
        <v>6</v>
      </c>
      <c r="C6" s="27">
        <f t="shared" ref="C6:D34" si="0">E6/G6</f>
        <v>3.7329376854599405</v>
      </c>
      <c r="D6" s="27">
        <f t="shared" si="0"/>
        <v>3.6988499598823217</v>
      </c>
      <c r="E6">
        <f>VLOOKUP(A6,'Dataark 4'!$C$4:$L$101,9)</f>
        <v>1887</v>
      </c>
      <c r="F6">
        <f>VLOOKUP(A6,'Dataark 4'!$C$4:$L$101,10)</f>
        <v>1383</v>
      </c>
      <c r="G6">
        <f>VLOOKUP(A6,'Dataark 3'!$C$4:$I$101,3)</f>
        <v>505.5</v>
      </c>
      <c r="H6">
        <f>VLOOKUP(A6,'Dataark 3'!$C$4:$I$101,7)</f>
        <v>373.9</v>
      </c>
    </row>
    <row r="7" spans="1:8" x14ac:dyDescent="0.2">
      <c r="A7" s="3">
        <v>151</v>
      </c>
      <c r="B7" s="1" t="s">
        <v>9</v>
      </c>
      <c r="C7" s="27">
        <f t="shared" si="0"/>
        <v>3.961010514018692</v>
      </c>
      <c r="D7" s="27">
        <f t="shared" si="0"/>
        <v>3.976504834182347</v>
      </c>
      <c r="E7">
        <f>VLOOKUP(A7,'Dataark 4'!$C$4:$L$101,9)</f>
        <v>5425</v>
      </c>
      <c r="F7">
        <f>VLOOKUP(A7,'Dataark 4'!$C$4:$L$101,10)</f>
        <v>3825</v>
      </c>
      <c r="G7">
        <f>VLOOKUP(A7,'Dataark 3'!$C$4:$I$101,3)</f>
        <v>1369.6</v>
      </c>
      <c r="H7">
        <f>VLOOKUP(A7,'Dataark 3'!$C$4:$I$101,7)</f>
        <v>961.90000000000009</v>
      </c>
    </row>
    <row r="8" spans="1:8" x14ac:dyDescent="0.2">
      <c r="A8" s="3">
        <v>400</v>
      </c>
      <c r="B8" s="1" t="s">
        <v>11</v>
      </c>
      <c r="C8" s="27">
        <f t="shared" si="0"/>
        <v>2.2354104846686451</v>
      </c>
      <c r="D8" s="27">
        <f t="shared" si="0"/>
        <v>1.9945272119185165</v>
      </c>
      <c r="E8">
        <f>VLOOKUP(A8,'Dataark 4'!$C$4:$L$101,9)</f>
        <v>2260</v>
      </c>
      <c r="F8">
        <f>VLOOKUP(A8,'Dataark 4'!$C$4:$L$101,10)</f>
        <v>1312</v>
      </c>
      <c r="G8">
        <f>VLOOKUP(A8,'Dataark 3'!$C$4:$I$101,3)</f>
        <v>1011</v>
      </c>
      <c r="H8">
        <f>VLOOKUP(A8,'Dataark 3'!$C$4:$I$101,7)</f>
        <v>657.8</v>
      </c>
    </row>
    <row r="9" spans="1:8" x14ac:dyDescent="0.2">
      <c r="A9" s="3">
        <v>153</v>
      </c>
      <c r="B9" s="1" t="s">
        <v>12</v>
      </c>
      <c r="C9" s="27">
        <f t="shared" si="0"/>
        <v>3.4955752212389379</v>
      </c>
      <c r="D9" s="27">
        <f t="shared" si="0"/>
        <v>3.6356107660455486</v>
      </c>
      <c r="E9">
        <f>VLOOKUP(A9,'Dataark 4'!$C$4:$L$101,9)</f>
        <v>2528</v>
      </c>
      <c r="F9">
        <f>VLOOKUP(A9,'Dataark 4'!$C$4:$L$101,10)</f>
        <v>1756</v>
      </c>
      <c r="G9">
        <f>VLOOKUP(A9,'Dataark 3'!$C$4:$I$101,3)</f>
        <v>723.2</v>
      </c>
      <c r="H9">
        <f>VLOOKUP(A9,'Dataark 3'!$C$4:$I$101,7)</f>
        <v>483</v>
      </c>
    </row>
    <row r="10" spans="1:8" x14ac:dyDescent="0.2">
      <c r="A10" s="3">
        <v>155</v>
      </c>
      <c r="B10" s="1" t="s">
        <v>15</v>
      </c>
      <c r="C10" s="27">
        <f t="shared" si="0"/>
        <v>3.3002544529262088</v>
      </c>
      <c r="D10" s="27">
        <f t="shared" si="0"/>
        <v>3.0426031533042601</v>
      </c>
      <c r="E10">
        <f>VLOOKUP(A10,'Dataark 4'!$C$4:$L$101,9)</f>
        <v>1297</v>
      </c>
      <c r="F10">
        <f>VLOOKUP(A10,'Dataark 4'!$C$4:$L$101,10)</f>
        <v>907</v>
      </c>
      <c r="G10">
        <f>VLOOKUP(A10,'Dataark 3'!$C$4:$I$101,3)</f>
        <v>393</v>
      </c>
      <c r="H10">
        <f>VLOOKUP(A10,'Dataark 3'!$C$4:$I$101,7)</f>
        <v>298.10000000000002</v>
      </c>
    </row>
    <row r="11" spans="1:8" x14ac:dyDescent="0.2">
      <c r="A11" s="3">
        <v>240</v>
      </c>
      <c r="B11" s="1" t="s">
        <v>16</v>
      </c>
      <c r="C11" s="27">
        <f t="shared" si="0"/>
        <v>4.3540108520310898</v>
      </c>
      <c r="D11" s="27">
        <f t="shared" si="0"/>
        <v>3.8632514817950891</v>
      </c>
      <c r="E11">
        <f>VLOOKUP(A11,'Dataark 4'!$C$4:$L$101,9)</f>
        <v>2969</v>
      </c>
      <c r="F11">
        <f>VLOOKUP(A11,'Dataark 4'!$C$4:$L$101,10)</f>
        <v>1825</v>
      </c>
      <c r="G11">
        <f>VLOOKUP(A11,'Dataark 3'!$C$4:$I$101,3)</f>
        <v>681.9</v>
      </c>
      <c r="H11">
        <f>VLOOKUP(A11,'Dataark 3'!$C$4:$I$101,7)</f>
        <v>472.4</v>
      </c>
    </row>
    <row r="12" spans="1:8" x14ac:dyDescent="0.2">
      <c r="A12" s="3">
        <v>210</v>
      </c>
      <c r="B12" s="1" t="s">
        <v>23</v>
      </c>
      <c r="C12" s="27">
        <f t="shared" si="0"/>
        <v>3.274210713018801</v>
      </c>
      <c r="D12" s="27">
        <f t="shared" si="0"/>
        <v>3.1842013282069206</v>
      </c>
      <c r="E12">
        <f>VLOOKUP(A12,'Dataark 4'!$C$4:$L$101,9)</f>
        <v>2769</v>
      </c>
      <c r="F12">
        <f>VLOOKUP(A12,'Dataark 4'!$C$4:$L$101,10)</f>
        <v>1822</v>
      </c>
      <c r="G12">
        <f>VLOOKUP(A12,'Dataark 3'!$C$4:$I$101,3)</f>
        <v>845.7</v>
      </c>
      <c r="H12">
        <f>VLOOKUP(A12,'Dataark 3'!$C$4:$I$101,7)</f>
        <v>572.20000000000005</v>
      </c>
    </row>
    <row r="13" spans="1:8" x14ac:dyDescent="0.2">
      <c r="A13" s="3">
        <v>147</v>
      </c>
      <c r="B13" s="1" t="s">
        <v>25</v>
      </c>
      <c r="C13" s="27">
        <f t="shared" si="0"/>
        <v>3.1255402939198929</v>
      </c>
      <c r="D13" s="27">
        <f t="shared" si="0"/>
        <v>3.2999115305219697</v>
      </c>
      <c r="E13">
        <f>VLOOKUP(A13,'Dataark 4'!$C$4:$L$101,9)</f>
        <v>6508</v>
      </c>
      <c r="F13">
        <f>VLOOKUP(A13,'Dataark 4'!$C$4:$L$101,10)</f>
        <v>4476</v>
      </c>
      <c r="G13">
        <f>VLOOKUP(A13,'Dataark 3'!$C$4:$I$101,3)</f>
        <v>2082.1999999999998</v>
      </c>
      <c r="H13">
        <f>VLOOKUP(A13,'Dataark 3'!$C$4:$I$101,7)</f>
        <v>1356.4</v>
      </c>
    </row>
    <row r="14" spans="1:8" x14ac:dyDescent="0.2">
      <c r="A14" s="3">
        <v>250</v>
      </c>
      <c r="B14" s="1" t="s">
        <v>27</v>
      </c>
      <c r="C14" s="27">
        <f t="shared" si="0"/>
        <v>4.3385764399683149</v>
      </c>
      <c r="D14" s="27">
        <f t="shared" si="0"/>
        <v>4.2286751361161521</v>
      </c>
      <c r="E14">
        <f>VLOOKUP(A14,'Dataark 4'!$C$4:$L$101,9)</f>
        <v>3834</v>
      </c>
      <c r="F14">
        <f>VLOOKUP(A14,'Dataark 4'!$C$4:$L$101,10)</f>
        <v>2563</v>
      </c>
      <c r="G14">
        <f>VLOOKUP(A14,'Dataark 3'!$C$4:$I$101,3)</f>
        <v>883.7</v>
      </c>
      <c r="H14">
        <f>VLOOKUP(A14,'Dataark 3'!$C$4:$I$101,7)</f>
        <v>606.1</v>
      </c>
    </row>
    <row r="15" spans="1:8" x14ac:dyDescent="0.2">
      <c r="A15" s="3">
        <v>190</v>
      </c>
      <c r="B15" s="1" t="s">
        <v>28</v>
      </c>
      <c r="C15" s="27">
        <f t="shared" ref="C15" si="1">E15/G15</f>
        <v>3.3959660297239913</v>
      </c>
      <c r="D15" s="27">
        <f t="shared" ref="D15" si="2">F15/H15</f>
        <v>3.596923969820081</v>
      </c>
      <c r="E15">
        <f>VLOOKUP(A15,'Dataark 4'!$C$4:$L$101,9)</f>
        <v>3199</v>
      </c>
      <c r="F15">
        <f>VLOOKUP(A15,'Dataark 4'!$C$4:$L$101,10)</f>
        <v>2479</v>
      </c>
      <c r="G15">
        <f>VLOOKUP(A15,'Dataark 3'!$C$4:$I$101,3)</f>
        <v>942</v>
      </c>
      <c r="H15">
        <f>VLOOKUP(A15,'Dataark 3'!$C$4:$I$101,7)</f>
        <v>689.2</v>
      </c>
    </row>
    <row r="16" spans="1:8" x14ac:dyDescent="0.2">
      <c r="A16" s="3">
        <v>157</v>
      </c>
      <c r="B16" s="1" t="s">
        <v>30</v>
      </c>
      <c r="C16" s="27">
        <f t="shared" ref="C16:C22" si="3">E16/G16</f>
        <v>3.1782344578001807</v>
      </c>
      <c r="D16" s="27">
        <f t="shared" ref="D16:D22" si="4">F16/H16</f>
        <v>3.0448194520050804</v>
      </c>
      <c r="E16">
        <f>VLOOKUP(A16,'Dataark 4'!$C$4:$L$101,9)</f>
        <v>4918</v>
      </c>
      <c r="F16">
        <f>VLOOKUP(A16,'Dataark 4'!$C$4:$L$101,10)</f>
        <v>3356</v>
      </c>
      <c r="G16">
        <f>VLOOKUP(A16,'Dataark 3'!$C$4:$I$101,3)</f>
        <v>1547.4</v>
      </c>
      <c r="H16">
        <f>VLOOKUP(A16,'Dataark 3'!$C$4:$I$101,7)</f>
        <v>1102.2</v>
      </c>
    </row>
    <row r="17" spans="1:8" x14ac:dyDescent="0.2">
      <c r="A17" s="3">
        <v>159</v>
      </c>
      <c r="B17" s="1" t="s">
        <v>31</v>
      </c>
      <c r="C17" s="27">
        <f t="shared" si="3"/>
        <v>4.1514098107377366</v>
      </c>
      <c r="D17" s="27">
        <f t="shared" si="4"/>
        <v>4.1693500298151465</v>
      </c>
      <c r="E17">
        <f>VLOOKUP(A17,'Dataark 4'!$C$4:$L$101,9)</f>
        <v>5374</v>
      </c>
      <c r="F17">
        <f>VLOOKUP(A17,'Dataark 4'!$C$4:$L$101,10)</f>
        <v>3496</v>
      </c>
      <c r="G17">
        <f>VLOOKUP(A17,'Dataark 3'!$C$4:$I$101,3)</f>
        <v>1294.5</v>
      </c>
      <c r="H17">
        <f>VLOOKUP(A17,'Dataark 3'!$C$4:$I$101,7)</f>
        <v>838.5</v>
      </c>
    </row>
    <row r="18" spans="1:8" x14ac:dyDescent="0.2">
      <c r="A18" s="3">
        <v>161</v>
      </c>
      <c r="B18" s="1" t="s">
        <v>32</v>
      </c>
      <c r="C18" s="27">
        <f t="shared" si="3"/>
        <v>2.113022113022113</v>
      </c>
      <c r="D18" s="27">
        <f t="shared" si="4"/>
        <v>1.8668934722517541</v>
      </c>
      <c r="E18">
        <f>VLOOKUP(A18,'Dataark 4'!$C$4:$L$101,9)</f>
        <v>1462</v>
      </c>
      <c r="F18">
        <f>VLOOKUP(A18,'Dataark 4'!$C$4:$L$101,10)</f>
        <v>878</v>
      </c>
      <c r="G18">
        <f>VLOOKUP(A18,'Dataark 3'!$C$4:$I$101,3)</f>
        <v>691.9</v>
      </c>
      <c r="H18">
        <f>VLOOKUP(A18,'Dataark 3'!$C$4:$I$101,7)</f>
        <v>470.3</v>
      </c>
    </row>
    <row r="19" spans="1:8" x14ac:dyDescent="0.2">
      <c r="A19" s="3">
        <v>270</v>
      </c>
      <c r="B19" s="1" t="s">
        <v>34</v>
      </c>
      <c r="C19" s="27">
        <f t="shared" si="3"/>
        <v>3.4625291303814549</v>
      </c>
      <c r="D19" s="27">
        <f t="shared" si="4"/>
        <v>3.4860003708511034</v>
      </c>
      <c r="E19">
        <f>VLOOKUP(A19,'Dataark 4'!$C$4:$L$101,9)</f>
        <v>2823</v>
      </c>
      <c r="F19">
        <f>VLOOKUP(A19,'Dataark 4'!$C$4:$L$101,10)</f>
        <v>1880</v>
      </c>
      <c r="G19">
        <f>VLOOKUP(A19,'Dataark 3'!$C$4:$I$101,3)</f>
        <v>815.3</v>
      </c>
      <c r="H19">
        <f>VLOOKUP(A19,'Dataark 3'!$C$4:$I$101,7)</f>
        <v>539.29999999999995</v>
      </c>
    </row>
    <row r="20" spans="1:8" x14ac:dyDescent="0.2">
      <c r="A20" s="3">
        <v>260</v>
      </c>
      <c r="B20" s="1" t="s">
        <v>37</v>
      </c>
      <c r="C20" s="27">
        <f t="shared" si="3"/>
        <v>3.5208266751890913</v>
      </c>
      <c r="D20" s="27">
        <f t="shared" si="4"/>
        <v>3.5159669314313504</v>
      </c>
      <c r="E20">
        <f>VLOOKUP(A20,'Dataark 4'!$C$4:$L$101,9)</f>
        <v>3305</v>
      </c>
      <c r="F20">
        <f>VLOOKUP(A20,'Dataark 4'!$C$4:$L$101,10)</f>
        <v>2169</v>
      </c>
      <c r="G20">
        <f>VLOOKUP(A20,'Dataark 3'!$C$4:$I$101,3)</f>
        <v>938.7</v>
      </c>
      <c r="H20">
        <f>VLOOKUP(A20,'Dataark 3'!$C$4:$I$101,7)</f>
        <v>616.9</v>
      </c>
    </row>
    <row r="21" spans="1:8" x14ac:dyDescent="0.2">
      <c r="A21" s="3">
        <v>217</v>
      </c>
      <c r="B21" s="1" t="s">
        <v>39</v>
      </c>
      <c r="C21" s="27">
        <f t="shared" si="3"/>
        <v>3.418772032902468</v>
      </c>
      <c r="D21" s="27">
        <f t="shared" si="4"/>
        <v>3.5180145858278</v>
      </c>
      <c r="E21">
        <f>VLOOKUP(A21,'Dataark 4'!$C$4:$L$101,9)</f>
        <v>4655</v>
      </c>
      <c r="F21">
        <f>VLOOKUP(A21,'Dataark 4'!$C$4:$L$101,10)</f>
        <v>3232</v>
      </c>
      <c r="G21">
        <f>VLOOKUP(A21,'Dataark 3'!$C$4:$I$101,3)</f>
        <v>1361.6</v>
      </c>
      <c r="H21">
        <f>VLOOKUP(A21,'Dataark 3'!$C$4:$I$101,7)</f>
        <v>918.7</v>
      </c>
    </row>
    <row r="22" spans="1:8" x14ac:dyDescent="0.2">
      <c r="A22" s="3">
        <v>163</v>
      </c>
      <c r="B22" s="1" t="s">
        <v>40</v>
      </c>
      <c r="C22" s="27">
        <f t="shared" si="3"/>
        <v>4.4307584022523319</v>
      </c>
      <c r="D22" s="27">
        <f t="shared" si="4"/>
        <v>4.3645347241284655</v>
      </c>
      <c r="E22">
        <f>VLOOKUP(A22,'Dataark 4'!$C$4:$L$101,9)</f>
        <v>2518</v>
      </c>
      <c r="F22">
        <f>VLOOKUP(A22,'Dataark 4'!$C$4:$L$101,10)</f>
        <v>1590</v>
      </c>
      <c r="G22">
        <f>VLOOKUP(A22,'Dataark 3'!$C$4:$I$101,3)</f>
        <v>568.29999999999995</v>
      </c>
      <c r="H22">
        <f>VLOOKUP(A22,'Dataark 3'!$C$4:$I$101,7)</f>
        <v>364.3</v>
      </c>
    </row>
    <row r="23" spans="1:8" x14ac:dyDescent="0.2">
      <c r="A23" s="3">
        <v>219</v>
      </c>
      <c r="B23" s="1" t="s">
        <v>42</v>
      </c>
      <c r="C23" s="27">
        <f t="shared" ref="C23:C30" si="5">E23/G23</f>
        <v>2.8603022484334684</v>
      </c>
      <c r="D23" s="27">
        <f t="shared" ref="D23:D30" si="6">F23/H23</f>
        <v>2.6855247075257549</v>
      </c>
      <c r="E23">
        <f>VLOOKUP(A23,'Dataark 4'!$C$4:$L$101,9)</f>
        <v>2328</v>
      </c>
      <c r="F23">
        <f>VLOOKUP(A23,'Dataark 4'!$C$4:$L$101,10)</f>
        <v>1538</v>
      </c>
      <c r="G23">
        <f>VLOOKUP(A23,'Dataark 3'!$C$4:$I$101,3)</f>
        <v>813.9</v>
      </c>
      <c r="H23">
        <f>VLOOKUP(A23,'Dataark 3'!$C$4:$I$101,7)</f>
        <v>572.70000000000005</v>
      </c>
    </row>
    <row r="24" spans="1:8" x14ac:dyDescent="0.2">
      <c r="A24" s="3">
        <v>167</v>
      </c>
      <c r="B24" s="1" t="s">
        <v>47</v>
      </c>
      <c r="C24" s="27">
        <f t="shared" si="5"/>
        <v>3.5686717499764664</v>
      </c>
      <c r="D24" s="27">
        <f t="shared" si="6"/>
        <v>3.5993303571428572</v>
      </c>
      <c r="E24">
        <f>VLOOKUP(A24,'Dataark 4'!$C$4:$L$101,9)</f>
        <v>3791</v>
      </c>
      <c r="F24">
        <f>VLOOKUP(A24,'Dataark 4'!$C$4:$L$101,10)</f>
        <v>2580</v>
      </c>
      <c r="G24">
        <f>VLOOKUP(A24,'Dataark 3'!$C$4:$I$101,3)</f>
        <v>1062.3</v>
      </c>
      <c r="H24">
        <f>VLOOKUP(A24,'Dataark 3'!$C$4:$I$101,7)</f>
        <v>716.8</v>
      </c>
    </row>
    <row r="25" spans="1:8" x14ac:dyDescent="0.2">
      <c r="A25" s="3">
        <v>169</v>
      </c>
      <c r="B25" s="1" t="s">
        <v>48</v>
      </c>
      <c r="C25" s="27">
        <f t="shared" si="5"/>
        <v>3.8789330250227101</v>
      </c>
      <c r="D25" s="27">
        <f t="shared" si="6"/>
        <v>4.1293013555787272</v>
      </c>
      <c r="E25">
        <f>VLOOKUP(A25,'Dataark 4'!$C$4:$L$101,9)</f>
        <v>4697</v>
      </c>
      <c r="F25">
        <f>VLOOKUP(A25,'Dataark 4'!$C$4:$L$101,10)</f>
        <v>3168</v>
      </c>
      <c r="G25">
        <f>VLOOKUP(A25,'Dataark 3'!$C$4:$I$101,3)</f>
        <v>1210.9000000000001</v>
      </c>
      <c r="H25">
        <f>VLOOKUP(A25,'Dataark 3'!$C$4:$I$101,7)</f>
        <v>767.2</v>
      </c>
    </row>
    <row r="26" spans="1:8" x14ac:dyDescent="0.2">
      <c r="A26" s="3">
        <v>223</v>
      </c>
      <c r="B26" s="1" t="s">
        <v>49</v>
      </c>
      <c r="C26" s="27">
        <f t="shared" si="5"/>
        <v>2.8326354180737541</v>
      </c>
      <c r="D26" s="27">
        <f t="shared" si="6"/>
        <v>3.0555059789398538</v>
      </c>
      <c r="E26">
        <f>VLOOKUP(A26,'Dataark 4'!$C$4:$L$101,9)</f>
        <v>2097</v>
      </c>
      <c r="F26">
        <f>VLOOKUP(A26,'Dataark 4'!$C$4:$L$101,10)</f>
        <v>1712</v>
      </c>
      <c r="G26">
        <f>VLOOKUP(A26,'Dataark 3'!$C$4:$I$101,3)</f>
        <v>740.3</v>
      </c>
      <c r="H26">
        <f>VLOOKUP(A26,'Dataark 3'!$C$4:$I$101,7)</f>
        <v>560.29999999999995</v>
      </c>
    </row>
    <row r="27" spans="1:8" x14ac:dyDescent="0.2">
      <c r="A27" s="3">
        <v>183</v>
      </c>
      <c r="B27" s="1" t="s">
        <v>51</v>
      </c>
      <c r="C27" s="27">
        <f t="shared" si="5"/>
        <v>2.893277124473042</v>
      </c>
      <c r="D27" s="27">
        <f t="shared" si="6"/>
        <v>3.1294117647058823</v>
      </c>
      <c r="E27">
        <f>VLOOKUP(A27,'Dataark 4'!$C$4:$L$101,9)</f>
        <v>1304</v>
      </c>
      <c r="F27">
        <f>VLOOKUP(A27,'Dataark 4'!$C$4:$L$101,10)</f>
        <v>798</v>
      </c>
      <c r="G27">
        <f>VLOOKUP(A27,'Dataark 3'!$C$4:$I$101,3)</f>
        <v>450.7</v>
      </c>
      <c r="H27">
        <f>VLOOKUP(A27,'Dataark 3'!$C$4:$I$101,7)</f>
        <v>255</v>
      </c>
    </row>
    <row r="28" spans="1:8" x14ac:dyDescent="0.2">
      <c r="A28" s="3">
        <v>101</v>
      </c>
      <c r="B28" s="1" t="s">
        <v>56</v>
      </c>
      <c r="C28" s="27">
        <f t="shared" si="5"/>
        <v>2.8008517236989805</v>
      </c>
      <c r="D28" s="27">
        <f t="shared" si="6"/>
        <v>2.947591829873077</v>
      </c>
      <c r="E28">
        <f>VLOOKUP(A28,'Dataark 4'!$C$4:$L$101,9)</f>
        <v>24203</v>
      </c>
      <c r="F28">
        <f>VLOOKUP(A28,'Dataark 4'!$C$4:$L$101,10)</f>
        <v>14027</v>
      </c>
      <c r="G28">
        <f>VLOOKUP(A28,'Dataark 3'!$C$4:$I$101,3)</f>
        <v>8641.2999999999993</v>
      </c>
      <c r="H28">
        <f>VLOOKUP(A28,'Dataark 3'!$C$4:$I$101,7)</f>
        <v>4758.8</v>
      </c>
    </row>
    <row r="29" spans="1:8" x14ac:dyDescent="0.2">
      <c r="A29" s="3">
        <v>173</v>
      </c>
      <c r="B29" s="1" t="s">
        <v>62</v>
      </c>
      <c r="C29" s="27">
        <f t="shared" si="5"/>
        <v>3.3037400831129582</v>
      </c>
      <c r="D29" s="27">
        <f t="shared" si="6"/>
        <v>3.3553719008264462</v>
      </c>
      <c r="E29">
        <f>VLOOKUP(A29,'Dataark 4'!$C$4:$L$101,9)</f>
        <v>3498</v>
      </c>
      <c r="F29">
        <f>VLOOKUP(A29,'Dataark 4'!$C$4:$L$101,10)</f>
        <v>2436</v>
      </c>
      <c r="G29">
        <f>VLOOKUP(A29,'Dataark 3'!$C$4:$I$101,3)</f>
        <v>1058.8</v>
      </c>
      <c r="H29">
        <f>VLOOKUP(A29,'Dataark 3'!$C$4:$I$101,7)</f>
        <v>726</v>
      </c>
    </row>
    <row r="30" spans="1:8" x14ac:dyDescent="0.2">
      <c r="A30" s="3">
        <v>230</v>
      </c>
      <c r="B30" s="1" t="s">
        <v>79</v>
      </c>
      <c r="C30" s="27">
        <f t="shared" si="5"/>
        <v>3.5132414433947652</v>
      </c>
      <c r="D30" s="27">
        <f t="shared" si="6"/>
        <v>3.5648939378707145</v>
      </c>
      <c r="E30">
        <f>VLOOKUP(A30,'Dataark 4'!$C$4:$L$101,9)</f>
        <v>4537</v>
      </c>
      <c r="F30">
        <f>VLOOKUP(A30,'Dataark 4'!$C$4:$L$101,10)</f>
        <v>3546</v>
      </c>
      <c r="G30">
        <f>VLOOKUP(A30,'Dataark 3'!$C$4:$I$101,3)</f>
        <v>1291.4000000000001</v>
      </c>
      <c r="H30">
        <f>VLOOKUP(A30,'Dataark 3'!$C$4:$I$101,7)</f>
        <v>994.7</v>
      </c>
    </row>
    <row r="31" spans="1:8" x14ac:dyDescent="0.2">
      <c r="A31" s="3">
        <v>175</v>
      </c>
      <c r="B31" s="1" t="s">
        <v>80</v>
      </c>
      <c r="C31" s="27">
        <f t="shared" ref="C31:C33" si="7">E31/G31</f>
        <v>4.5081717592122628</v>
      </c>
      <c r="D31" s="27">
        <f t="shared" ref="D31:D33" si="8">F31/H31</f>
        <v>4.3393074119076545</v>
      </c>
      <c r="E31">
        <f>VLOOKUP(A31,'Dataark 4'!$C$4:$L$101,9)</f>
        <v>4441</v>
      </c>
      <c r="F31">
        <f>VLOOKUP(A31,'Dataark 4'!$C$4:$L$101,10)</f>
        <v>2857</v>
      </c>
      <c r="G31">
        <f>VLOOKUP(A31,'Dataark 3'!$C$4:$I$101,3)</f>
        <v>985.1</v>
      </c>
      <c r="H31">
        <f>VLOOKUP(A31,'Dataark 3'!$C$4:$I$101,7)</f>
        <v>658.40000000000009</v>
      </c>
    </row>
    <row r="32" spans="1:8" x14ac:dyDescent="0.2">
      <c r="A32" s="3">
        <v>185</v>
      </c>
      <c r="B32" s="1" t="s">
        <v>95</v>
      </c>
      <c r="C32" s="27">
        <f t="shared" si="7"/>
        <v>2.1911441608923439</v>
      </c>
      <c r="D32" s="27">
        <f t="shared" si="8"/>
        <v>2.007274686784319</v>
      </c>
      <c r="E32">
        <f>VLOOKUP(A32,'Dataark 4'!$C$4:$L$101,9)</f>
        <v>2593</v>
      </c>
      <c r="F32">
        <f>VLOOKUP(A32,'Dataark 4'!$C$4:$L$101,10)</f>
        <v>1490</v>
      </c>
      <c r="G32">
        <f>VLOOKUP(A32,'Dataark 3'!$C$4:$I$101,3)</f>
        <v>1183.4000000000001</v>
      </c>
      <c r="H32">
        <f>VLOOKUP(A32,'Dataark 3'!$C$4:$I$101,7)</f>
        <v>742.3</v>
      </c>
    </row>
    <row r="33" spans="1:8" x14ac:dyDescent="0.2">
      <c r="A33" s="3">
        <v>187</v>
      </c>
      <c r="B33" s="1" t="s">
        <v>96</v>
      </c>
      <c r="C33" s="27">
        <f t="shared" si="7"/>
        <v>4.8108108108108105</v>
      </c>
      <c r="D33" s="27">
        <f t="shared" si="8"/>
        <v>4.7003745318352061</v>
      </c>
      <c r="E33">
        <f>VLOOKUP(A33,'Dataark 4'!$C$4:$L$101,9)</f>
        <v>1869</v>
      </c>
      <c r="F33">
        <f>VLOOKUP(A33,'Dataark 4'!$C$4:$L$101,10)</f>
        <v>1255</v>
      </c>
      <c r="G33">
        <f>VLOOKUP(A33,'Dataark 3'!$C$4:$I$101,3)</f>
        <v>388.5</v>
      </c>
      <c r="H33">
        <f>VLOOKUP(A33,'Dataark 3'!$C$4:$I$101,7)</f>
        <v>267</v>
      </c>
    </row>
    <row r="34" spans="1:8" x14ac:dyDescent="0.2">
      <c r="B34" s="1" t="s">
        <v>145</v>
      </c>
      <c r="C34" s="27">
        <f t="shared" si="0"/>
        <v>3.2891289646118786</v>
      </c>
      <c r="D34" s="27">
        <f t="shared" si="0"/>
        <v>3.3381473076129562</v>
      </c>
      <c r="E34">
        <f>SUM(E5:E33)</f>
        <v>115753</v>
      </c>
      <c r="F34">
        <f t="shared" ref="F34:H34" si="9">SUM(F5:F33)</f>
        <v>76046</v>
      </c>
      <c r="G34">
        <f t="shared" si="9"/>
        <v>35192.6</v>
      </c>
      <c r="H34">
        <f t="shared" si="9"/>
        <v>22780.9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C09C-0C28-447F-9F00-313BAEF7C5A1}">
  <dimension ref="A1:H34"/>
  <sheetViews>
    <sheetView workbookViewId="0">
      <selection activeCell="A5" sqref="A5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5</v>
      </c>
    </row>
    <row r="2" spans="1:8" s="23" customFormat="1" ht="18" x14ac:dyDescent="0.25">
      <c r="A2" s="23" t="s">
        <v>152</v>
      </c>
    </row>
    <row r="4" spans="1:8" s="25" customFormat="1" ht="42.75" x14ac:dyDescent="0.2">
      <c r="A4" s="24"/>
      <c r="B4" s="24"/>
      <c r="C4" s="25" t="s">
        <v>148</v>
      </c>
      <c r="D4" s="25" t="s">
        <v>149</v>
      </c>
      <c r="E4" s="25" t="s">
        <v>150</v>
      </c>
      <c r="F4" s="25" t="s">
        <v>151</v>
      </c>
      <c r="G4" s="25" t="s">
        <v>141</v>
      </c>
      <c r="H4" s="25" t="s">
        <v>142</v>
      </c>
    </row>
    <row r="5" spans="1:8" x14ac:dyDescent="0.2">
      <c r="A5" s="3">
        <v>165</v>
      </c>
      <c r="B5" s="1" t="s">
        <v>4</v>
      </c>
      <c r="C5" s="26">
        <f>E5/G5</f>
        <v>3.010797342192691E-2</v>
      </c>
      <c r="D5" s="26">
        <f>F5/H5</f>
        <v>6.8648998060762773E-2</v>
      </c>
      <c r="E5">
        <f>VLOOKUP(A5,'Dataark 5'!$B$4:$H$101,3)</f>
        <v>145</v>
      </c>
      <c r="F5">
        <f>VLOOKUP(A5,'Dataark 5'!$B$4:$H$101,7)</f>
        <v>106.2</v>
      </c>
      <c r="G5">
        <f>VLOOKUP(A5,'Dataark 2'!$A$5:$E$103,4)</f>
        <v>4816</v>
      </c>
      <c r="H5">
        <f>VLOOKUP(A5,'Dataark 2'!$A$5:$E$103,5)</f>
        <v>1547</v>
      </c>
    </row>
    <row r="6" spans="1:8" x14ac:dyDescent="0.2">
      <c r="A6" s="3">
        <v>201</v>
      </c>
      <c r="B6" s="1" t="s">
        <v>6</v>
      </c>
      <c r="C6" s="26">
        <f t="shared" ref="C6:D34" si="0">E6/G6</f>
        <v>3.6899942163100059E-2</v>
      </c>
      <c r="D6" s="26">
        <f t="shared" si="0"/>
        <v>8.4657236126224153E-2</v>
      </c>
      <c r="E6">
        <f>VLOOKUP(A6,'Dataark 5'!$B$4:$H$101,3)</f>
        <v>191.4</v>
      </c>
      <c r="F6">
        <f>VLOOKUP(A6,'Dataark 5'!$B$4:$H$101,7)</f>
        <v>155.6</v>
      </c>
      <c r="G6">
        <f>VLOOKUP(A6,'Dataark 2'!$A$5:$E$103,4)</f>
        <v>5187</v>
      </c>
      <c r="H6">
        <f>VLOOKUP(A6,'Dataark 2'!$A$5:$E$103,5)</f>
        <v>1838</v>
      </c>
    </row>
    <row r="7" spans="1:8" x14ac:dyDescent="0.2">
      <c r="A7" s="3">
        <v>151</v>
      </c>
      <c r="B7" s="1" t="s">
        <v>9</v>
      </c>
      <c r="C7" s="26">
        <f t="shared" si="0"/>
        <v>3.5769106042589989E-2</v>
      </c>
      <c r="D7" s="26">
        <f t="shared" si="0"/>
        <v>7.1124964579200908E-2</v>
      </c>
      <c r="E7">
        <f>VLOOKUP(A7,'Dataark 5'!$B$4:$H$101,3)</f>
        <v>330.9</v>
      </c>
      <c r="F7">
        <f>VLOOKUP(A7,'Dataark 5'!$B$4:$H$101,7)</f>
        <v>251</v>
      </c>
      <c r="G7">
        <f>VLOOKUP(A7,'Dataark 2'!$A$5:$E$103,4)</f>
        <v>9251</v>
      </c>
      <c r="H7">
        <f>VLOOKUP(A7,'Dataark 2'!$A$5:$E$103,5)</f>
        <v>3529</v>
      </c>
    </row>
    <row r="8" spans="1:8" x14ac:dyDescent="0.2">
      <c r="A8" s="3">
        <v>400</v>
      </c>
      <c r="B8" s="1" t="s">
        <v>11</v>
      </c>
      <c r="C8" s="26">
        <f t="shared" si="0"/>
        <v>3.3113062369874172E-2</v>
      </c>
      <c r="D8" s="26">
        <f t="shared" si="0"/>
        <v>7.9945054945054939E-2</v>
      </c>
      <c r="E8">
        <f>VLOOKUP(A8,'Dataark 5'!$B$4:$H$101,3)</f>
        <v>365.8</v>
      </c>
      <c r="F8">
        <f>VLOOKUP(A8,'Dataark 5'!$B$4:$H$101,7)</f>
        <v>261.89999999999998</v>
      </c>
      <c r="G8">
        <f>VLOOKUP(A8,'Dataark 2'!$A$5:$E$103,4)</f>
        <v>11047</v>
      </c>
      <c r="H8">
        <f>VLOOKUP(A8,'Dataark 2'!$A$5:$E$103,5)</f>
        <v>3276</v>
      </c>
    </row>
    <row r="9" spans="1:8" x14ac:dyDescent="0.2">
      <c r="A9" s="3">
        <v>153</v>
      </c>
      <c r="B9" s="1" t="s">
        <v>12</v>
      </c>
      <c r="C9" s="26">
        <f t="shared" si="0"/>
        <v>3.6258697027197979E-2</v>
      </c>
      <c r="D9" s="26">
        <f t="shared" si="0"/>
        <v>8.1128205128205122E-2</v>
      </c>
      <c r="E9">
        <f>VLOOKUP(A9,'Dataark 5'!$B$4:$H$101,3)</f>
        <v>229.3</v>
      </c>
      <c r="F9">
        <f>VLOOKUP(A9,'Dataark 5'!$B$4:$H$101,7)</f>
        <v>158.19999999999999</v>
      </c>
      <c r="G9">
        <f>VLOOKUP(A9,'Dataark 2'!$A$5:$E$103,4)</f>
        <v>6324</v>
      </c>
      <c r="H9">
        <f>VLOOKUP(A9,'Dataark 2'!$A$5:$E$103,5)</f>
        <v>1950</v>
      </c>
    </row>
    <row r="10" spans="1:8" x14ac:dyDescent="0.2">
      <c r="A10" s="3">
        <v>155</v>
      </c>
      <c r="B10" s="1" t="s">
        <v>15</v>
      </c>
      <c r="C10" s="26">
        <f t="shared" si="0"/>
        <v>2.9167891796530433E-2</v>
      </c>
      <c r="D10" s="26">
        <f t="shared" si="0"/>
        <v>6.7206132879046004E-2</v>
      </c>
      <c r="E10">
        <f>VLOOKUP(A10,'Dataark 5'!$B$4:$H$101,3)</f>
        <v>99.2</v>
      </c>
      <c r="F10">
        <f>VLOOKUP(A10,'Dataark 5'!$B$4:$H$101,7)</f>
        <v>78.900000000000006</v>
      </c>
      <c r="G10">
        <f>VLOOKUP(A10,'Dataark 2'!$A$5:$E$103,4)</f>
        <v>3401</v>
      </c>
      <c r="H10">
        <f>VLOOKUP(A10,'Dataark 2'!$A$5:$E$103,5)</f>
        <v>1174</v>
      </c>
    </row>
    <row r="11" spans="1:8" x14ac:dyDescent="0.2">
      <c r="A11" s="3">
        <v>240</v>
      </c>
      <c r="B11" s="1" t="s">
        <v>16</v>
      </c>
      <c r="C11" s="26">
        <f t="shared" si="0"/>
        <v>2.3869638026536133E-2</v>
      </c>
      <c r="D11" s="26">
        <f t="shared" si="0"/>
        <v>5.1218568665377176E-2</v>
      </c>
      <c r="E11">
        <f>VLOOKUP(A11,'Dataark 5'!$B$4:$H$101,3)</f>
        <v>185.3</v>
      </c>
      <c r="F11">
        <f>VLOOKUP(A11,'Dataark 5'!$B$4:$H$101,7)</f>
        <v>132.4</v>
      </c>
      <c r="G11">
        <f>VLOOKUP(A11,'Dataark 2'!$A$5:$E$103,4)</f>
        <v>7763</v>
      </c>
      <c r="H11">
        <f>VLOOKUP(A11,'Dataark 2'!$A$5:$E$103,5)</f>
        <v>2585</v>
      </c>
    </row>
    <row r="12" spans="1:8" x14ac:dyDescent="0.2">
      <c r="A12" s="3">
        <v>210</v>
      </c>
      <c r="B12" s="1" t="s">
        <v>23</v>
      </c>
      <c r="C12" s="26">
        <f t="shared" si="0"/>
        <v>3.2678532667679623E-2</v>
      </c>
      <c r="D12" s="26">
        <f t="shared" si="0"/>
        <v>7.9267399267399272E-2</v>
      </c>
      <c r="E12">
        <f>VLOOKUP(A12,'Dataark 5'!$B$4:$H$101,3)</f>
        <v>301.10000000000002</v>
      </c>
      <c r="F12">
        <f>VLOOKUP(A12,'Dataark 5'!$B$4:$H$101,7)</f>
        <v>216.4</v>
      </c>
      <c r="G12">
        <f>VLOOKUP(A12,'Dataark 2'!$A$5:$E$103,4)</f>
        <v>9214</v>
      </c>
      <c r="H12">
        <f>VLOOKUP(A12,'Dataark 2'!$A$5:$E$103,5)</f>
        <v>2730</v>
      </c>
    </row>
    <row r="13" spans="1:8" x14ac:dyDescent="0.2">
      <c r="A13" s="3">
        <v>147</v>
      </c>
      <c r="B13" s="1" t="s">
        <v>25</v>
      </c>
      <c r="C13" s="26">
        <f t="shared" si="0"/>
        <v>4.7235188509874321E-2</v>
      </c>
      <c r="D13" s="26">
        <f t="shared" si="0"/>
        <v>0.10524531668153433</v>
      </c>
      <c r="E13">
        <f>VLOOKUP(A13,'Dataark 5'!$B$4:$H$101,3)</f>
        <v>789.3</v>
      </c>
      <c r="F13">
        <f>VLOOKUP(A13,'Dataark 5'!$B$4:$H$101,7)</f>
        <v>589.9</v>
      </c>
      <c r="G13">
        <f>VLOOKUP(A13,'Dataark 2'!$A$5:$E$103,4)</f>
        <v>16710</v>
      </c>
      <c r="H13">
        <f>VLOOKUP(A13,'Dataark 2'!$A$5:$E$103,5)</f>
        <v>5605</v>
      </c>
    </row>
    <row r="14" spans="1:8" x14ac:dyDescent="0.2">
      <c r="A14" s="3">
        <v>250</v>
      </c>
      <c r="B14" s="1" t="s">
        <v>27</v>
      </c>
      <c r="C14" s="26">
        <f t="shared" si="0"/>
        <v>2.8663071773893642E-2</v>
      </c>
      <c r="D14" s="26">
        <f t="shared" si="0"/>
        <v>6.4262679566109648E-2</v>
      </c>
      <c r="E14">
        <f>VLOOKUP(A14,'Dataark 5'!$B$4:$H$101,3)</f>
        <v>308.3</v>
      </c>
      <c r="F14">
        <f>VLOOKUP(A14,'Dataark 5'!$B$4:$H$101,7)</f>
        <v>219.2</v>
      </c>
      <c r="G14">
        <f>VLOOKUP(A14,'Dataark 2'!$A$5:$E$103,4)</f>
        <v>10756</v>
      </c>
      <c r="H14">
        <f>VLOOKUP(A14,'Dataark 2'!$A$5:$E$103,5)</f>
        <v>3411</v>
      </c>
    </row>
    <row r="15" spans="1:8" x14ac:dyDescent="0.2">
      <c r="A15" s="3">
        <v>190</v>
      </c>
      <c r="B15" s="1" t="s">
        <v>28</v>
      </c>
      <c r="C15" s="26">
        <f t="shared" ref="C15" si="1">E15/G15</f>
        <v>3.2177579946116905E-2</v>
      </c>
      <c r="D15" s="26">
        <f t="shared" ref="D15" si="2">F15/H15</f>
        <v>7.1263227513227514E-2</v>
      </c>
      <c r="E15">
        <f>VLOOKUP(A15,'Dataark 5'!$B$4:$H$101,3)</f>
        <v>274.7</v>
      </c>
      <c r="F15">
        <f>VLOOKUP(A15,'Dataark 5'!$B$4:$H$101,7)</f>
        <v>215.5</v>
      </c>
      <c r="G15">
        <f>VLOOKUP(A15,'Dataark 2'!$A$5:$E$103,4)</f>
        <v>8537</v>
      </c>
      <c r="H15">
        <f>VLOOKUP(A15,'Dataark 2'!$A$5:$E$103,5)</f>
        <v>3024</v>
      </c>
    </row>
    <row r="16" spans="1:8" x14ac:dyDescent="0.2">
      <c r="A16" s="3">
        <v>157</v>
      </c>
      <c r="B16" s="1" t="s">
        <v>30</v>
      </c>
      <c r="C16" s="26">
        <f t="shared" ref="C16:C30" si="3">E16/G16</f>
        <v>4.811613774476705E-2</v>
      </c>
      <c r="D16" s="26">
        <f t="shared" ref="D16:D30" si="4">F16/H16</f>
        <v>0.10594217347956131</v>
      </c>
      <c r="E16">
        <f>VLOOKUP(A16,'Dataark 5'!$B$4:$H$101,3)</f>
        <v>712.6</v>
      </c>
      <c r="F16">
        <f>VLOOKUP(A16,'Dataark 5'!$B$4:$H$101,7)</f>
        <v>531.29999999999995</v>
      </c>
      <c r="G16">
        <f>VLOOKUP(A16,'Dataark 2'!$A$5:$E$103,4)</f>
        <v>14810</v>
      </c>
      <c r="H16">
        <f>VLOOKUP(A16,'Dataark 2'!$A$5:$E$103,5)</f>
        <v>5015</v>
      </c>
    </row>
    <row r="17" spans="1:8" x14ac:dyDescent="0.2">
      <c r="A17" s="3">
        <v>159</v>
      </c>
      <c r="B17" s="1" t="s">
        <v>31</v>
      </c>
      <c r="C17" s="26">
        <f t="shared" ref="C17:C23" si="5">E17/G17</f>
        <v>4.3317500232839715E-2</v>
      </c>
      <c r="D17" s="26">
        <f t="shared" ref="D17:D23" si="6">F17/H17</f>
        <v>0.10289680144840073</v>
      </c>
      <c r="E17">
        <f>VLOOKUP(A17,'Dataark 5'!$B$4:$H$101,3)</f>
        <v>465.1</v>
      </c>
      <c r="F17">
        <f>VLOOKUP(A17,'Dataark 5'!$B$4:$H$101,7)</f>
        <v>341</v>
      </c>
      <c r="G17">
        <f>VLOOKUP(A17,'Dataark 2'!$A$5:$E$103,4)</f>
        <v>10737</v>
      </c>
      <c r="H17">
        <f>VLOOKUP(A17,'Dataark 2'!$A$5:$E$103,5)</f>
        <v>3314</v>
      </c>
    </row>
    <row r="18" spans="1:8" x14ac:dyDescent="0.2">
      <c r="A18" s="3">
        <v>161</v>
      </c>
      <c r="B18" s="1" t="s">
        <v>32</v>
      </c>
      <c r="C18" s="26">
        <f t="shared" si="5"/>
        <v>4.5306122448979594E-2</v>
      </c>
      <c r="D18" s="26">
        <f t="shared" si="6"/>
        <v>9.8863636363636362E-2</v>
      </c>
      <c r="E18">
        <f>VLOOKUP(A18,'Dataark 5'!$B$4:$H$101,3)</f>
        <v>177.6</v>
      </c>
      <c r="F18">
        <f>VLOOKUP(A18,'Dataark 5'!$B$4:$H$101,7)</f>
        <v>130.5</v>
      </c>
      <c r="G18">
        <f>VLOOKUP(A18,'Dataark 2'!$A$5:$E$103,4)</f>
        <v>3920</v>
      </c>
      <c r="H18">
        <f>VLOOKUP(A18,'Dataark 2'!$A$5:$E$103,5)</f>
        <v>1320</v>
      </c>
    </row>
    <row r="19" spans="1:8" x14ac:dyDescent="0.2">
      <c r="A19" s="3">
        <v>270</v>
      </c>
      <c r="B19" s="1" t="s">
        <v>34</v>
      </c>
      <c r="C19" s="26">
        <f t="shared" si="5"/>
        <v>3.7079670080667093E-2</v>
      </c>
      <c r="D19" s="26">
        <f t="shared" si="6"/>
        <v>9.0737928940176141E-2</v>
      </c>
      <c r="E19">
        <f>VLOOKUP(A19,'Dataark 5'!$B$4:$H$101,3)</f>
        <v>409.1</v>
      </c>
      <c r="F19">
        <f>VLOOKUP(A19,'Dataark 5'!$B$4:$H$101,7)</f>
        <v>298.8</v>
      </c>
      <c r="G19">
        <f>VLOOKUP(A19,'Dataark 2'!$A$5:$E$103,4)</f>
        <v>11033</v>
      </c>
      <c r="H19">
        <f>VLOOKUP(A19,'Dataark 2'!$A$5:$E$103,5)</f>
        <v>3293</v>
      </c>
    </row>
    <row r="20" spans="1:8" x14ac:dyDescent="0.2">
      <c r="A20" s="3">
        <v>260</v>
      </c>
      <c r="B20" s="1" t="s">
        <v>37</v>
      </c>
      <c r="C20" s="26">
        <f t="shared" si="5"/>
        <v>3.0329374311252599E-2</v>
      </c>
      <c r="D20" s="26">
        <f t="shared" si="6"/>
        <v>7.8466838931955205E-2</v>
      </c>
      <c r="E20">
        <f>VLOOKUP(A20,'Dataark 5'!$B$4:$H$101,3)</f>
        <v>247.7</v>
      </c>
      <c r="F20">
        <f>VLOOKUP(A20,'Dataark 5'!$B$4:$H$101,7)</f>
        <v>182.2</v>
      </c>
      <c r="G20">
        <f>VLOOKUP(A20,'Dataark 2'!$A$5:$E$103,4)</f>
        <v>8167</v>
      </c>
      <c r="H20">
        <f>VLOOKUP(A20,'Dataark 2'!$A$5:$E$103,5)</f>
        <v>2322</v>
      </c>
    </row>
    <row r="21" spans="1:8" x14ac:dyDescent="0.2">
      <c r="A21" s="3">
        <v>217</v>
      </c>
      <c r="B21" s="1" t="s">
        <v>39</v>
      </c>
      <c r="C21" s="26">
        <f t="shared" si="5"/>
        <v>3.3063653383257556E-2</v>
      </c>
      <c r="D21" s="26">
        <f t="shared" si="6"/>
        <v>7.3372165591845229E-2</v>
      </c>
      <c r="E21">
        <f>VLOOKUP(A21,'Dataark 5'!$B$4:$H$101,3)</f>
        <v>494.5</v>
      </c>
      <c r="F21">
        <f>VLOOKUP(A21,'Dataark 5'!$B$4:$H$101,7)</f>
        <v>352.7</v>
      </c>
      <c r="G21">
        <f>VLOOKUP(A21,'Dataark 2'!$A$5:$E$103,4)</f>
        <v>14956</v>
      </c>
      <c r="H21">
        <f>VLOOKUP(A21,'Dataark 2'!$A$5:$E$103,5)</f>
        <v>4807</v>
      </c>
    </row>
    <row r="22" spans="1:8" x14ac:dyDescent="0.2">
      <c r="A22" s="3">
        <v>163</v>
      </c>
      <c r="B22" s="1" t="s">
        <v>40</v>
      </c>
      <c r="C22" s="26">
        <f t="shared" si="5"/>
        <v>2.7779945376511902E-2</v>
      </c>
      <c r="D22" s="26">
        <f t="shared" si="6"/>
        <v>6.0660660660660663E-2</v>
      </c>
      <c r="E22">
        <f>VLOOKUP(A22,'Dataark 5'!$B$4:$H$101,3)</f>
        <v>142.4</v>
      </c>
      <c r="F22">
        <f>VLOOKUP(A22,'Dataark 5'!$B$4:$H$101,7)</f>
        <v>101</v>
      </c>
      <c r="G22">
        <f>VLOOKUP(A22,'Dataark 2'!$A$5:$E$103,4)</f>
        <v>5126</v>
      </c>
      <c r="H22">
        <f>VLOOKUP(A22,'Dataark 2'!$A$5:$E$103,5)</f>
        <v>1665</v>
      </c>
    </row>
    <row r="23" spans="1:8" x14ac:dyDescent="0.2">
      <c r="A23" s="3">
        <v>219</v>
      </c>
      <c r="B23" s="1" t="s">
        <v>42</v>
      </c>
      <c r="C23" s="26">
        <f t="shared" si="5"/>
        <v>3.7700479066861067E-2</v>
      </c>
      <c r="D23" s="26">
        <f t="shared" si="6"/>
        <v>8.540994189799872E-2</v>
      </c>
      <c r="E23">
        <f>VLOOKUP(A23,'Dataark 5'!$B$4:$H$101,3)</f>
        <v>362</v>
      </c>
      <c r="F23">
        <f>VLOOKUP(A23,'Dataark 5'!$B$4:$H$101,7)</f>
        <v>264.60000000000002</v>
      </c>
      <c r="G23">
        <f>VLOOKUP(A23,'Dataark 2'!$A$5:$E$103,4)</f>
        <v>9602</v>
      </c>
      <c r="H23">
        <f>VLOOKUP(A23,'Dataark 2'!$A$5:$E$103,5)</f>
        <v>3098</v>
      </c>
    </row>
    <row r="24" spans="1:8" x14ac:dyDescent="0.2">
      <c r="A24" s="3">
        <v>167</v>
      </c>
      <c r="B24" s="1" t="s">
        <v>47</v>
      </c>
      <c r="C24" s="26">
        <f t="shared" si="3"/>
        <v>4.4032729398012858E-2</v>
      </c>
      <c r="D24" s="26">
        <f t="shared" si="4"/>
        <v>9.7850259451445515E-2</v>
      </c>
      <c r="E24">
        <f>VLOOKUP(A24,'Dataark 5'!$B$4:$H$101,3)</f>
        <v>376.7</v>
      </c>
      <c r="F24">
        <f>VLOOKUP(A24,'Dataark 5'!$B$4:$H$101,7)</f>
        <v>264</v>
      </c>
      <c r="G24">
        <f>VLOOKUP(A24,'Dataark 2'!$A$5:$E$103,4)</f>
        <v>8555</v>
      </c>
      <c r="H24">
        <f>VLOOKUP(A24,'Dataark 2'!$A$5:$E$103,5)</f>
        <v>2698</v>
      </c>
    </row>
    <row r="25" spans="1:8" x14ac:dyDescent="0.2">
      <c r="A25" s="3">
        <v>169</v>
      </c>
      <c r="B25" s="1" t="s">
        <v>48</v>
      </c>
      <c r="C25" s="26">
        <f t="shared" si="3"/>
        <v>2.8050768514205869E-2</v>
      </c>
      <c r="D25" s="26">
        <f t="shared" si="4"/>
        <v>5.4562110663246614E-2</v>
      </c>
      <c r="E25">
        <f>VLOOKUP(A25,'Dataark 5'!$B$4:$H$101,3)</f>
        <v>240.9</v>
      </c>
      <c r="F25">
        <f>VLOOKUP(A25,'Dataark 5'!$B$4:$H$101,7)</f>
        <v>148.9</v>
      </c>
      <c r="G25">
        <f>VLOOKUP(A25,'Dataark 2'!$A$5:$E$103,4)</f>
        <v>8588</v>
      </c>
      <c r="H25">
        <f>VLOOKUP(A25,'Dataark 2'!$A$5:$E$103,5)</f>
        <v>2729</v>
      </c>
    </row>
    <row r="26" spans="1:8" x14ac:dyDescent="0.2">
      <c r="A26" s="3">
        <v>223</v>
      </c>
      <c r="B26" s="1" t="s">
        <v>49</v>
      </c>
      <c r="C26" s="26">
        <f t="shared" si="3"/>
        <v>3.3463443927338236E-2</v>
      </c>
      <c r="D26" s="26">
        <f t="shared" si="4"/>
        <v>6.8502377179080823E-2</v>
      </c>
      <c r="E26">
        <f>VLOOKUP(A26,'Dataark 5'!$B$4:$H$101,3)</f>
        <v>222.9</v>
      </c>
      <c r="F26">
        <f>VLOOKUP(A26,'Dataark 5'!$B$4:$H$101,7)</f>
        <v>172.9</v>
      </c>
      <c r="G26">
        <f>VLOOKUP(A26,'Dataark 2'!$A$5:$E$103,4)</f>
        <v>6661</v>
      </c>
      <c r="H26">
        <f>VLOOKUP(A26,'Dataark 2'!$A$5:$E$103,5)</f>
        <v>2524</v>
      </c>
    </row>
    <row r="27" spans="1:8" x14ac:dyDescent="0.2">
      <c r="A27" s="3">
        <v>183</v>
      </c>
      <c r="B27" s="1" t="s">
        <v>51</v>
      </c>
      <c r="C27" s="26">
        <f t="shared" si="3"/>
        <v>3.0025884383088872E-2</v>
      </c>
      <c r="D27" s="26">
        <f t="shared" si="4"/>
        <v>7.2262773722627752E-2</v>
      </c>
      <c r="E27">
        <f>VLOOKUP(A27,'Dataark 5'!$B$4:$H$101,3)</f>
        <v>104.4</v>
      </c>
      <c r="F27">
        <f>VLOOKUP(A27,'Dataark 5'!$B$4:$H$101,7)</f>
        <v>69.300000000000011</v>
      </c>
      <c r="G27">
        <f>VLOOKUP(A27,'Dataark 2'!$A$5:$E$103,4)</f>
        <v>3477</v>
      </c>
      <c r="H27">
        <f>VLOOKUP(A27,'Dataark 2'!$A$5:$E$103,5)</f>
        <v>959</v>
      </c>
    </row>
    <row r="28" spans="1:8" x14ac:dyDescent="0.2">
      <c r="A28" s="3">
        <v>101</v>
      </c>
      <c r="B28" s="1" t="s">
        <v>56</v>
      </c>
      <c r="C28" s="26">
        <f t="shared" si="3"/>
        <v>5.1392784293727692E-2</v>
      </c>
      <c r="D28" s="26">
        <f t="shared" si="4"/>
        <v>0.13293490253769769</v>
      </c>
      <c r="E28">
        <f>VLOOKUP(A28,'Dataark 5'!$B$4:$H$101,3)</f>
        <v>3225</v>
      </c>
      <c r="F28">
        <f>VLOOKUP(A28,'Dataark 5'!$B$4:$H$101,7)</f>
        <v>2168.6999999999998</v>
      </c>
      <c r="G28">
        <f>VLOOKUP(A28,'Dataark 2'!$A$5:$E$103,4)</f>
        <v>62752</v>
      </c>
      <c r="H28">
        <f>VLOOKUP(A28,'Dataark 2'!$A$5:$E$103,5)</f>
        <v>16314</v>
      </c>
    </row>
    <row r="29" spans="1:8" x14ac:dyDescent="0.2">
      <c r="A29" s="3">
        <v>173</v>
      </c>
      <c r="B29" s="1" t="s">
        <v>62</v>
      </c>
      <c r="C29" s="26">
        <f t="shared" si="3"/>
        <v>4.4554170661553212E-2</v>
      </c>
      <c r="D29" s="26">
        <f t="shared" si="4"/>
        <v>0.10248577418388739</v>
      </c>
      <c r="E29">
        <f>VLOOKUP(A29,'Dataark 5'!$B$4:$H$101,3)</f>
        <v>464.7</v>
      </c>
      <c r="F29">
        <f>VLOOKUP(A29,'Dataark 5'!$B$4:$H$101,7)</f>
        <v>342.2</v>
      </c>
      <c r="G29">
        <f>VLOOKUP(A29,'Dataark 2'!$A$5:$E$103,4)</f>
        <v>10430</v>
      </c>
      <c r="H29">
        <f>VLOOKUP(A29,'Dataark 2'!$A$5:$E$103,5)</f>
        <v>3339</v>
      </c>
    </row>
    <row r="30" spans="1:8" x14ac:dyDescent="0.2">
      <c r="A30" s="3">
        <v>230</v>
      </c>
      <c r="B30" s="1" t="s">
        <v>79</v>
      </c>
      <c r="C30" s="26">
        <f t="shared" si="3"/>
        <v>4.647932816537468E-2</v>
      </c>
      <c r="D30" s="26">
        <f t="shared" si="4"/>
        <v>9.9978700745473909E-2</v>
      </c>
      <c r="E30">
        <f>VLOOKUP(A30,'Dataark 5'!$B$4:$H$101,3)</f>
        <v>575.6</v>
      </c>
      <c r="F30">
        <f>VLOOKUP(A30,'Dataark 5'!$B$4:$H$101,7)</f>
        <v>469.4</v>
      </c>
      <c r="G30">
        <f>VLOOKUP(A30,'Dataark 2'!$A$5:$E$103,4)</f>
        <v>12384</v>
      </c>
      <c r="H30">
        <f>VLOOKUP(A30,'Dataark 2'!$A$5:$E$103,5)</f>
        <v>4695</v>
      </c>
    </row>
    <row r="31" spans="1:8" x14ac:dyDescent="0.2">
      <c r="A31" s="3">
        <v>175</v>
      </c>
      <c r="B31" s="1" t="s">
        <v>80</v>
      </c>
      <c r="C31" s="26">
        <f t="shared" ref="C31:C33" si="7">E31/G31</f>
        <v>3.9492443684060449E-2</v>
      </c>
      <c r="D31" s="26">
        <f t="shared" ref="D31:D33" si="8">F31/H31</f>
        <v>9.157205240174672E-2</v>
      </c>
      <c r="E31">
        <f>VLOOKUP(A31,'Dataark 5'!$B$4:$H$101,3)</f>
        <v>277</v>
      </c>
      <c r="F31">
        <f>VLOOKUP(A31,'Dataark 5'!$B$4:$H$101,7)</f>
        <v>209.7</v>
      </c>
      <c r="G31">
        <f>VLOOKUP(A31,'Dataark 2'!$A$5:$E$103,4)</f>
        <v>7014</v>
      </c>
      <c r="H31">
        <f>VLOOKUP(A31,'Dataark 2'!$A$5:$E$103,5)</f>
        <v>2290</v>
      </c>
    </row>
    <row r="32" spans="1:8" x14ac:dyDescent="0.2">
      <c r="A32" s="3">
        <v>185</v>
      </c>
      <c r="B32" s="1" t="s">
        <v>95</v>
      </c>
      <c r="C32" s="26">
        <f t="shared" si="7"/>
        <v>3.8911799920180921E-2</v>
      </c>
      <c r="D32" s="26">
        <f t="shared" si="8"/>
        <v>9.2054794520547961E-2</v>
      </c>
      <c r="E32">
        <f>VLOOKUP(A32,'Dataark 5'!$B$4:$H$101,3)</f>
        <v>292.5</v>
      </c>
      <c r="F32">
        <f>VLOOKUP(A32,'Dataark 5'!$B$4:$H$101,7)</f>
        <v>201.60000000000002</v>
      </c>
      <c r="G32">
        <f>VLOOKUP(A32,'Dataark 2'!$A$5:$E$103,4)</f>
        <v>7517</v>
      </c>
      <c r="H32">
        <f>VLOOKUP(A32,'Dataark 2'!$A$5:$E$103,5)</f>
        <v>2190</v>
      </c>
    </row>
    <row r="33" spans="1:8" x14ac:dyDescent="0.2">
      <c r="A33" s="3">
        <v>187</v>
      </c>
      <c r="B33" s="1" t="s">
        <v>96</v>
      </c>
      <c r="C33" s="26">
        <f t="shared" si="7"/>
        <v>1.6526138279932545E-2</v>
      </c>
      <c r="D33" s="26">
        <f t="shared" si="8"/>
        <v>3.2645034414945921E-2</v>
      </c>
      <c r="E33">
        <f>VLOOKUP(A33,'Dataark 5'!$B$4:$H$101,3)</f>
        <v>49</v>
      </c>
      <c r="F33">
        <f>VLOOKUP(A33,'Dataark 5'!$B$4:$H$101,7)</f>
        <v>33.200000000000003</v>
      </c>
      <c r="G33">
        <f>VLOOKUP(A33,'Dataark 2'!$A$5:$E$103,4)</f>
        <v>2965</v>
      </c>
      <c r="H33">
        <f>VLOOKUP(A33,'Dataark 2'!$A$5:$E$103,5)</f>
        <v>1017</v>
      </c>
    </row>
    <row r="34" spans="1:8" x14ac:dyDescent="0.2">
      <c r="B34" s="1" t="s">
        <v>145</v>
      </c>
      <c r="C34" s="26">
        <f t="shared" si="0"/>
        <v>3.9973483592973154E-2</v>
      </c>
      <c r="D34" s="26">
        <f t="shared" si="0"/>
        <v>9.195187676377603E-2</v>
      </c>
      <c r="E34">
        <f>SUM(E5:E33)</f>
        <v>12060</v>
      </c>
      <c r="F34">
        <f t="shared" ref="F34:H34" si="9">SUM(F5:F33)</f>
        <v>8667.2000000000007</v>
      </c>
      <c r="G34">
        <f t="shared" si="9"/>
        <v>301700</v>
      </c>
      <c r="H34">
        <f t="shared" si="9"/>
        <v>94258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BBA3-3827-457D-B614-C2605E56F291}">
  <dimension ref="A1:G34"/>
  <sheetViews>
    <sheetView workbookViewId="0"/>
  </sheetViews>
  <sheetFormatPr defaultRowHeight="14.25" x14ac:dyDescent="0.2"/>
  <cols>
    <col min="1" max="7" width="15.6640625" customWidth="1"/>
  </cols>
  <sheetData>
    <row r="1" spans="1:7" ht="18" x14ac:dyDescent="0.25">
      <c r="A1" s="23" t="s">
        <v>5</v>
      </c>
    </row>
    <row r="2" spans="1:7" s="23" customFormat="1" ht="18" x14ac:dyDescent="0.25">
      <c r="A2" s="23" t="s">
        <v>158</v>
      </c>
    </row>
    <row r="4" spans="1:7" s="25" customFormat="1" ht="42.75" x14ac:dyDescent="0.2">
      <c r="A4" s="24"/>
      <c r="B4" s="24"/>
      <c r="C4" s="25" t="s">
        <v>156</v>
      </c>
      <c r="D4" s="25" t="s">
        <v>157</v>
      </c>
      <c r="E4" s="25" t="s">
        <v>155</v>
      </c>
      <c r="F4" s="25" t="s">
        <v>141</v>
      </c>
      <c r="G4" s="25" t="s">
        <v>142</v>
      </c>
    </row>
    <row r="5" spans="1:7" x14ac:dyDescent="0.2">
      <c r="A5" s="3">
        <v>165</v>
      </c>
      <c r="B5" s="1" t="s">
        <v>4</v>
      </c>
      <c r="C5" s="28">
        <f>(E5/F5)*1000000</f>
        <v>73590.17960963455</v>
      </c>
      <c r="D5" s="28">
        <f>(E5/G5)*1000000</f>
        <v>229095.21978021978</v>
      </c>
      <c r="E5">
        <f>VLOOKUP(A5,'Dataark 6'!$E$4:$M$101,9)</f>
        <v>354.41030499999999</v>
      </c>
      <c r="F5">
        <f>VLOOKUP(A5,'Dataark 2'!A$5:$E$103,4)</f>
        <v>4816</v>
      </c>
      <c r="G5">
        <f>VLOOKUP(A5,'Dataark 2'!$A$5:$E$103,5)</f>
        <v>1547</v>
      </c>
    </row>
    <row r="6" spans="1:7" x14ac:dyDescent="0.2">
      <c r="A6" s="3">
        <v>201</v>
      </c>
      <c r="B6" s="1" t="s">
        <v>6</v>
      </c>
      <c r="C6" s="28">
        <f t="shared" ref="C6:C34" si="0">(E6/F6)*1000000</f>
        <v>57765.118372855206</v>
      </c>
      <c r="D6" s="28">
        <f t="shared" ref="D6:D34" si="1">(E6/G6)*1000000</f>
        <v>163018.31828073991</v>
      </c>
      <c r="E6">
        <f>VLOOKUP(A6,'Dataark 6'!$E$4:$M$101,9)</f>
        <v>299.62766899999997</v>
      </c>
      <c r="F6">
        <f>VLOOKUP(A6,'Dataark 2'!A$5:$E$103,4)</f>
        <v>5187</v>
      </c>
      <c r="G6">
        <f>VLOOKUP(A6,'Dataark 2'!$A$5:$E$103,5)</f>
        <v>1838</v>
      </c>
    </row>
    <row r="7" spans="1:7" x14ac:dyDescent="0.2">
      <c r="A7" s="3">
        <v>151</v>
      </c>
      <c r="B7" s="1" t="s">
        <v>9</v>
      </c>
      <c r="C7" s="28">
        <f t="shared" si="0"/>
        <v>68497.823802832107</v>
      </c>
      <c r="D7" s="28">
        <f t="shared" si="1"/>
        <v>179561.73646925471</v>
      </c>
      <c r="E7">
        <f>VLOOKUP(A7,'Dataark 6'!$E$4:$M$101,9)</f>
        <v>633.67336799999987</v>
      </c>
      <c r="F7">
        <f>VLOOKUP(A7,'Dataark 2'!A$5:$E$103,4)</f>
        <v>9251</v>
      </c>
      <c r="G7">
        <f>VLOOKUP(A7,'Dataark 2'!$A$5:$E$103,5)</f>
        <v>3529</v>
      </c>
    </row>
    <row r="8" spans="1:7" x14ac:dyDescent="0.2">
      <c r="A8" s="3">
        <v>400</v>
      </c>
      <c r="B8" s="1" t="s">
        <v>11</v>
      </c>
      <c r="C8" s="28">
        <f t="shared" si="0"/>
        <v>53723.865664886391</v>
      </c>
      <c r="D8" s="28">
        <f t="shared" si="1"/>
        <v>181162.25396825394</v>
      </c>
      <c r="E8">
        <f>VLOOKUP(A8,'Dataark 6'!$E$4:$M$101,9)</f>
        <v>593.48754399999996</v>
      </c>
      <c r="F8">
        <f>VLOOKUP(A8,'Dataark 2'!A$5:$E$103,4)</f>
        <v>11047</v>
      </c>
      <c r="G8">
        <f>VLOOKUP(A8,'Dataark 2'!$A$5:$E$103,5)</f>
        <v>3276</v>
      </c>
    </row>
    <row r="9" spans="1:7" x14ac:dyDescent="0.2">
      <c r="A9" s="3">
        <v>153</v>
      </c>
      <c r="B9" s="1" t="s">
        <v>12</v>
      </c>
      <c r="C9" s="28">
        <f t="shared" si="0"/>
        <v>72634.438172042996</v>
      </c>
      <c r="D9" s="28">
        <f t="shared" si="1"/>
        <v>235559.07025641022</v>
      </c>
      <c r="E9">
        <f>VLOOKUP(A9,'Dataark 6'!$E$4:$M$101,9)</f>
        <v>459.34018699999996</v>
      </c>
      <c r="F9">
        <f>VLOOKUP(A9,'Dataark 2'!A$5:$E$103,4)</f>
        <v>6324</v>
      </c>
      <c r="G9">
        <f>VLOOKUP(A9,'Dataark 2'!$A$5:$E$103,5)</f>
        <v>1950</v>
      </c>
    </row>
    <row r="10" spans="1:7" x14ac:dyDescent="0.2">
      <c r="A10" s="3">
        <v>155</v>
      </c>
      <c r="B10" s="1" t="s">
        <v>15</v>
      </c>
      <c r="C10" s="28">
        <f t="shared" si="0"/>
        <v>52358.590414583938</v>
      </c>
      <c r="D10" s="28">
        <f t="shared" si="1"/>
        <v>151679.35775127765</v>
      </c>
      <c r="E10">
        <f>VLOOKUP(A10,'Dataark 6'!$E$4:$M$101,9)</f>
        <v>178.07156599999999</v>
      </c>
      <c r="F10">
        <f>VLOOKUP(A10,'Dataark 2'!A$5:$E$103,4)</f>
        <v>3401</v>
      </c>
      <c r="G10">
        <f>VLOOKUP(A10,'Dataark 2'!$A$5:$E$103,5)</f>
        <v>1174</v>
      </c>
    </row>
    <row r="11" spans="1:7" x14ac:dyDescent="0.2">
      <c r="A11" s="3">
        <v>240</v>
      </c>
      <c r="B11" s="1" t="s">
        <v>16</v>
      </c>
      <c r="C11" s="28">
        <f t="shared" si="0"/>
        <v>52818.33865773541</v>
      </c>
      <c r="D11" s="28">
        <f t="shared" si="1"/>
        <v>158618.47698259188</v>
      </c>
      <c r="E11">
        <f>VLOOKUP(A11,'Dataark 6'!$E$4:$M$101,9)</f>
        <v>410.02876299999997</v>
      </c>
      <c r="F11">
        <f>VLOOKUP(A11,'Dataark 2'!A$5:$E$103,4)</f>
        <v>7763</v>
      </c>
      <c r="G11">
        <f>VLOOKUP(A11,'Dataark 2'!$A$5:$E$103,5)</f>
        <v>2585</v>
      </c>
    </row>
    <row r="12" spans="1:7" x14ac:dyDescent="0.2">
      <c r="A12" s="3">
        <v>210</v>
      </c>
      <c r="B12" s="1" t="s">
        <v>23</v>
      </c>
      <c r="C12" s="28">
        <f t="shared" si="0"/>
        <v>53898.564575645752</v>
      </c>
      <c r="D12" s="28">
        <f t="shared" si="1"/>
        <v>181912.59120879119</v>
      </c>
      <c r="E12">
        <f>VLOOKUP(A12,'Dataark 6'!$E$4:$M$101,9)</f>
        <v>496.62137399999995</v>
      </c>
      <c r="F12">
        <f>VLOOKUP(A12,'Dataark 2'!A$5:$E$103,4)</f>
        <v>9214</v>
      </c>
      <c r="G12">
        <f>VLOOKUP(A12,'Dataark 2'!$A$5:$E$103,5)</f>
        <v>2730</v>
      </c>
    </row>
    <row r="13" spans="1:7" x14ac:dyDescent="0.2">
      <c r="A13" s="3">
        <v>147</v>
      </c>
      <c r="B13" s="1" t="s">
        <v>25</v>
      </c>
      <c r="C13" s="28">
        <f t="shared" si="0"/>
        <v>64244.725433871929</v>
      </c>
      <c r="D13" s="28">
        <f t="shared" si="1"/>
        <v>191530.66226583408</v>
      </c>
      <c r="E13">
        <f>VLOOKUP(A13,'Dataark 6'!$E$4:$M$101,9)</f>
        <v>1073.529362</v>
      </c>
      <c r="F13">
        <f>VLOOKUP(A13,'Dataark 2'!A$5:$E$103,4)</f>
        <v>16710</v>
      </c>
      <c r="G13">
        <f>VLOOKUP(A13,'Dataark 2'!$A$5:$E$103,5)</f>
        <v>5605</v>
      </c>
    </row>
    <row r="14" spans="1:7" x14ac:dyDescent="0.2">
      <c r="A14" s="3">
        <v>250</v>
      </c>
      <c r="B14" s="1" t="s">
        <v>27</v>
      </c>
      <c r="C14" s="28">
        <f t="shared" si="0"/>
        <v>51263.047973224238</v>
      </c>
      <c r="D14" s="28">
        <f t="shared" si="1"/>
        <v>161649.17736734095</v>
      </c>
      <c r="E14">
        <f>VLOOKUP(A14,'Dataark 6'!$E$4:$M$101,9)</f>
        <v>551.38534399999992</v>
      </c>
      <c r="F14">
        <f>VLOOKUP(A14,'Dataark 2'!A$5:$E$103,4)</f>
        <v>10756</v>
      </c>
      <c r="G14">
        <f>VLOOKUP(A14,'Dataark 2'!$A$5:$E$103,5)</f>
        <v>3411</v>
      </c>
    </row>
    <row r="15" spans="1:7" x14ac:dyDescent="0.2">
      <c r="A15" s="3">
        <v>190</v>
      </c>
      <c r="B15" s="1" t="s">
        <v>28</v>
      </c>
      <c r="C15" s="28">
        <f t="shared" ref="C15" si="2">(E15/F15)*1000000</f>
        <v>52339.286166100501</v>
      </c>
      <c r="D15" s="28">
        <f t="shared" ref="D15" si="3">(E15/G15)*1000000</f>
        <v>147758.09722222222</v>
      </c>
      <c r="E15">
        <f>VLOOKUP(A15,'Dataark 6'!$E$4:$M$101,9)</f>
        <v>446.82048599999996</v>
      </c>
      <c r="F15">
        <f>VLOOKUP(A15,'Dataark 2'!A$5:$E$103,4)</f>
        <v>8537</v>
      </c>
      <c r="G15">
        <f>VLOOKUP(A15,'Dataark 2'!$A$5:$E$103,5)</f>
        <v>3024</v>
      </c>
    </row>
    <row r="16" spans="1:7" x14ac:dyDescent="0.2">
      <c r="A16" s="3">
        <v>157</v>
      </c>
      <c r="B16" s="1" t="s">
        <v>30</v>
      </c>
      <c r="C16" s="28">
        <f t="shared" ref="C16:C22" si="4">(E16/F16)*1000000</f>
        <v>67095.440445644839</v>
      </c>
      <c r="D16" s="28">
        <f t="shared" ref="D16:D22" si="5">(E16/G16)*1000000</f>
        <v>198142.26779661016</v>
      </c>
      <c r="E16">
        <f>VLOOKUP(A16,'Dataark 6'!$E$4:$M$101,9)</f>
        <v>993.68347299999994</v>
      </c>
      <c r="F16">
        <f>VLOOKUP(A16,'Dataark 2'!A$5:$E$103,4)</f>
        <v>14810</v>
      </c>
      <c r="G16">
        <f>VLOOKUP(A16,'Dataark 2'!$A$5:$E$103,5)</f>
        <v>5015</v>
      </c>
    </row>
    <row r="17" spans="1:7" x14ac:dyDescent="0.2">
      <c r="A17" s="3">
        <v>159</v>
      </c>
      <c r="B17" s="1" t="s">
        <v>31</v>
      </c>
      <c r="C17" s="28">
        <f t="shared" si="4"/>
        <v>70322.160100586741</v>
      </c>
      <c r="D17" s="28">
        <f t="shared" si="5"/>
        <v>227836.15962582978</v>
      </c>
      <c r="E17">
        <f>VLOOKUP(A17,'Dataark 6'!$E$4:$M$101,9)</f>
        <v>755.04903299999989</v>
      </c>
      <c r="F17">
        <f>VLOOKUP(A17,'Dataark 2'!A$5:$E$103,4)</f>
        <v>10737</v>
      </c>
      <c r="G17">
        <f>VLOOKUP(A17,'Dataark 2'!$A$5:$E$103,5)</f>
        <v>3314</v>
      </c>
    </row>
    <row r="18" spans="1:7" x14ac:dyDescent="0.2">
      <c r="A18" s="3">
        <v>161</v>
      </c>
      <c r="B18" s="1" t="s">
        <v>32</v>
      </c>
      <c r="C18" s="28">
        <f t="shared" si="4"/>
        <v>69148.588520408171</v>
      </c>
      <c r="D18" s="28">
        <f t="shared" si="5"/>
        <v>205350.35378787879</v>
      </c>
      <c r="E18">
        <f>VLOOKUP(A18,'Dataark 6'!$E$4:$M$101,9)</f>
        <v>271.06246700000003</v>
      </c>
      <c r="F18">
        <f>VLOOKUP(A18,'Dataark 2'!A$5:$E$103,4)</f>
        <v>3920</v>
      </c>
      <c r="G18">
        <f>VLOOKUP(A18,'Dataark 2'!$A$5:$E$103,5)</f>
        <v>1320</v>
      </c>
    </row>
    <row r="19" spans="1:7" x14ac:dyDescent="0.2">
      <c r="A19" s="3">
        <v>270</v>
      </c>
      <c r="B19" s="1" t="s">
        <v>34</v>
      </c>
      <c r="C19" s="28">
        <f t="shared" si="4"/>
        <v>51784.488443759627</v>
      </c>
      <c r="D19" s="28">
        <f t="shared" si="5"/>
        <v>173500.83844518676</v>
      </c>
      <c r="E19">
        <f>VLOOKUP(A19,'Dataark 6'!$E$4:$M$101,9)</f>
        <v>571.33826099999999</v>
      </c>
      <c r="F19">
        <f>VLOOKUP(A19,'Dataark 2'!A$5:$E$103,4)</f>
        <v>11033</v>
      </c>
      <c r="G19">
        <f>VLOOKUP(A19,'Dataark 2'!$A$5:$E$103,5)</f>
        <v>3293</v>
      </c>
    </row>
    <row r="20" spans="1:7" x14ac:dyDescent="0.2">
      <c r="A20" s="3">
        <v>260</v>
      </c>
      <c r="B20" s="1" t="s">
        <v>37</v>
      </c>
      <c r="C20" s="28">
        <f t="shared" si="4"/>
        <v>50361.098077629482</v>
      </c>
      <c r="D20" s="28">
        <f t="shared" si="5"/>
        <v>177131.39018087854</v>
      </c>
      <c r="E20">
        <f>VLOOKUP(A20,'Dataark 6'!$E$4:$M$101,9)</f>
        <v>411.29908799999998</v>
      </c>
      <c r="F20">
        <f>VLOOKUP(A20,'Dataark 2'!A$5:$E$103,4)</f>
        <v>8167</v>
      </c>
      <c r="G20">
        <f>VLOOKUP(A20,'Dataark 2'!$A$5:$E$103,5)</f>
        <v>2322</v>
      </c>
    </row>
    <row r="21" spans="1:7" x14ac:dyDescent="0.2">
      <c r="A21" s="3">
        <v>217</v>
      </c>
      <c r="B21" s="1" t="s">
        <v>39</v>
      </c>
      <c r="C21" s="28">
        <f t="shared" si="4"/>
        <v>58815.84434340732</v>
      </c>
      <c r="D21" s="28">
        <f t="shared" si="5"/>
        <v>182993.50280840439</v>
      </c>
      <c r="E21">
        <f>VLOOKUP(A21,'Dataark 6'!$E$4:$M$101,9)</f>
        <v>879.64976799999988</v>
      </c>
      <c r="F21">
        <f>VLOOKUP(A21,'Dataark 2'!A$5:$E$103,4)</f>
        <v>14956</v>
      </c>
      <c r="G21">
        <f>VLOOKUP(A21,'Dataark 2'!$A$5:$E$103,5)</f>
        <v>4807</v>
      </c>
    </row>
    <row r="22" spans="1:7" x14ac:dyDescent="0.2">
      <c r="A22" s="3">
        <v>163</v>
      </c>
      <c r="B22" s="1" t="s">
        <v>40</v>
      </c>
      <c r="C22" s="28">
        <f t="shared" si="4"/>
        <v>68190.134022629732</v>
      </c>
      <c r="D22" s="28">
        <f t="shared" si="5"/>
        <v>209935.5117117117</v>
      </c>
      <c r="E22">
        <f>VLOOKUP(A22,'Dataark 6'!$E$4:$M$101,9)</f>
        <v>349.54262699999998</v>
      </c>
      <c r="F22">
        <f>VLOOKUP(A22,'Dataark 2'!A$5:$E$103,4)</f>
        <v>5126</v>
      </c>
      <c r="G22">
        <f>VLOOKUP(A22,'Dataark 2'!$A$5:$E$103,5)</f>
        <v>1665</v>
      </c>
    </row>
    <row r="23" spans="1:7" x14ac:dyDescent="0.2">
      <c r="A23" s="3">
        <v>219</v>
      </c>
      <c r="B23" s="1" t="s">
        <v>42</v>
      </c>
      <c r="C23" s="28">
        <f t="shared" ref="C23:C30" si="6">(E23/F23)*1000000</f>
        <v>55388.56540304103</v>
      </c>
      <c r="D23" s="28">
        <f t="shared" ref="D23:D30" si="7">(E23/G23)*1000000</f>
        <v>171672.37088444157</v>
      </c>
      <c r="E23">
        <f>VLOOKUP(A23,'Dataark 6'!$E$4:$M$101,9)</f>
        <v>531.841005</v>
      </c>
      <c r="F23">
        <f>VLOOKUP(A23,'Dataark 2'!A$5:$E$103,4)</f>
        <v>9602</v>
      </c>
      <c r="G23">
        <f>VLOOKUP(A23,'Dataark 2'!$A$5:$E$103,5)</f>
        <v>3098</v>
      </c>
    </row>
    <row r="24" spans="1:7" x14ac:dyDescent="0.2">
      <c r="A24" s="3">
        <v>167</v>
      </c>
      <c r="B24" s="1" t="s">
        <v>47</v>
      </c>
      <c r="C24" s="28">
        <f t="shared" si="6"/>
        <v>72706.973115137342</v>
      </c>
      <c r="D24" s="28">
        <f t="shared" si="7"/>
        <v>230544.16419570049</v>
      </c>
      <c r="E24">
        <f>VLOOKUP(A24,'Dataark 6'!$E$4:$M$101,9)</f>
        <v>622.00815499999987</v>
      </c>
      <c r="F24">
        <f>VLOOKUP(A24,'Dataark 2'!A$5:$E$103,4)</f>
        <v>8555</v>
      </c>
      <c r="G24">
        <f>VLOOKUP(A24,'Dataark 2'!$A$5:$E$103,5)</f>
        <v>2698</v>
      </c>
    </row>
    <row r="25" spans="1:7" x14ac:dyDescent="0.2">
      <c r="A25" s="3">
        <v>169</v>
      </c>
      <c r="B25" s="1" t="s">
        <v>48</v>
      </c>
      <c r="C25" s="28">
        <f t="shared" si="6"/>
        <v>61925.853283651595</v>
      </c>
      <c r="D25" s="28">
        <f t="shared" si="7"/>
        <v>194876.96152436786</v>
      </c>
      <c r="E25">
        <f>VLOOKUP(A25,'Dataark 6'!$E$4:$M$101,9)</f>
        <v>531.81922799999995</v>
      </c>
      <c r="F25">
        <f>VLOOKUP(A25,'Dataark 2'!A$5:$E$103,4)</f>
        <v>8588</v>
      </c>
      <c r="G25">
        <f>VLOOKUP(A25,'Dataark 2'!$A$5:$E$103,5)</f>
        <v>2729</v>
      </c>
    </row>
    <row r="26" spans="1:7" x14ac:dyDescent="0.2">
      <c r="A26" s="3">
        <v>223</v>
      </c>
      <c r="B26" s="1" t="s">
        <v>49</v>
      </c>
      <c r="C26" s="28">
        <f t="shared" si="6"/>
        <v>58673.400840714603</v>
      </c>
      <c r="D26" s="28">
        <f t="shared" si="7"/>
        <v>154842.91719492868</v>
      </c>
      <c r="E26">
        <f>VLOOKUP(A26,'Dataark 6'!$E$4:$M$101,9)</f>
        <v>390.82352299999997</v>
      </c>
      <c r="F26">
        <f>VLOOKUP(A26,'Dataark 2'!A$5:$E$103,4)</f>
        <v>6661</v>
      </c>
      <c r="G26">
        <f>VLOOKUP(A26,'Dataark 2'!$A$5:$E$103,5)</f>
        <v>2524</v>
      </c>
    </row>
    <row r="27" spans="1:7" x14ac:dyDescent="0.2">
      <c r="A27" s="3">
        <v>183</v>
      </c>
      <c r="B27" s="1" t="s">
        <v>51</v>
      </c>
      <c r="C27" s="28">
        <f t="shared" si="6"/>
        <v>63785.491228070176</v>
      </c>
      <c r="D27" s="28">
        <f t="shared" si="7"/>
        <v>231263.97601668406</v>
      </c>
      <c r="E27">
        <f>VLOOKUP(A27,'Dataark 6'!$E$4:$M$101,9)</f>
        <v>221.78215299999999</v>
      </c>
      <c r="F27">
        <f>VLOOKUP(A27,'Dataark 2'!A$5:$E$103,4)</f>
        <v>3477</v>
      </c>
      <c r="G27">
        <f>VLOOKUP(A27,'Dataark 2'!$A$5:$E$103,5)</f>
        <v>959</v>
      </c>
    </row>
    <row r="28" spans="1:7" x14ac:dyDescent="0.2">
      <c r="A28" s="3">
        <v>101</v>
      </c>
      <c r="B28" s="1" t="s">
        <v>56</v>
      </c>
      <c r="C28" s="28">
        <f t="shared" si="6"/>
        <v>77696.719323686877</v>
      </c>
      <c r="D28" s="28">
        <f t="shared" si="7"/>
        <v>298861.37863184989</v>
      </c>
      <c r="E28">
        <f>VLOOKUP(A28,'Dataark 6'!$E$4:$M$101,9)</f>
        <v>4875.6245309999995</v>
      </c>
      <c r="F28">
        <f>VLOOKUP(A28,'Dataark 2'!A$5:$E$103,4)</f>
        <v>62752</v>
      </c>
      <c r="G28">
        <f>VLOOKUP(A28,'Dataark 2'!$A$5:$E$103,5)</f>
        <v>16314</v>
      </c>
    </row>
    <row r="29" spans="1:7" x14ac:dyDescent="0.2">
      <c r="A29" s="3">
        <v>173</v>
      </c>
      <c r="B29" s="1" t="s">
        <v>62</v>
      </c>
      <c r="C29" s="28">
        <f t="shared" si="6"/>
        <v>65277.708341323101</v>
      </c>
      <c r="D29" s="28">
        <f t="shared" si="7"/>
        <v>203907.30697813715</v>
      </c>
      <c r="E29">
        <f>VLOOKUP(A29,'Dataark 6'!$E$4:$M$101,9)</f>
        <v>680.84649799999988</v>
      </c>
      <c r="F29">
        <f>VLOOKUP(A29,'Dataark 2'!A$5:$E$103,4)</f>
        <v>10430</v>
      </c>
      <c r="G29">
        <f>VLOOKUP(A29,'Dataark 2'!$A$5:$E$103,5)</f>
        <v>3339</v>
      </c>
    </row>
    <row r="30" spans="1:7" x14ac:dyDescent="0.2">
      <c r="A30" s="3">
        <v>230</v>
      </c>
      <c r="B30" s="1" t="s">
        <v>79</v>
      </c>
      <c r="C30" s="28">
        <f t="shared" si="6"/>
        <v>64051.66489018088</v>
      </c>
      <c r="D30" s="28">
        <f t="shared" si="7"/>
        <v>168949.0560170394</v>
      </c>
      <c r="E30">
        <f>VLOOKUP(A30,'Dataark 6'!$E$4:$M$101,9)</f>
        <v>793.21581800000001</v>
      </c>
      <c r="F30">
        <f>VLOOKUP(A30,'Dataark 2'!A$5:$E$103,4)</f>
        <v>12384</v>
      </c>
      <c r="G30">
        <f>VLOOKUP(A30,'Dataark 2'!$A$5:$E$103,5)</f>
        <v>4695</v>
      </c>
    </row>
    <row r="31" spans="1:7" x14ac:dyDescent="0.2">
      <c r="A31" s="3">
        <v>175</v>
      </c>
      <c r="B31" s="1" t="s">
        <v>80</v>
      </c>
      <c r="C31" s="28">
        <f t="shared" ref="C31:C33" si="8">(E31/F31)*1000000</f>
        <v>74619.054462503555</v>
      </c>
      <c r="D31" s="28">
        <f t="shared" ref="D31:D33" si="9">(E31/G31)*1000000</f>
        <v>228549.36593886459</v>
      </c>
      <c r="E31">
        <f>VLOOKUP(A31,'Dataark 6'!$E$4:$M$101,9)</f>
        <v>523.37804799999992</v>
      </c>
      <c r="F31">
        <f>VLOOKUP(A31,'Dataark 2'!A$5:$E$103,4)</f>
        <v>7014</v>
      </c>
      <c r="G31">
        <f>VLOOKUP(A31,'Dataark 2'!$A$5:$E$103,5)</f>
        <v>2290</v>
      </c>
    </row>
    <row r="32" spans="1:7" x14ac:dyDescent="0.2">
      <c r="A32" s="3">
        <v>185</v>
      </c>
      <c r="B32" s="1" t="s">
        <v>95</v>
      </c>
      <c r="C32" s="28">
        <f t="shared" si="8"/>
        <v>66942.992151124112</v>
      </c>
      <c r="D32" s="28">
        <f t="shared" si="9"/>
        <v>229776.47123287668</v>
      </c>
      <c r="E32">
        <f>VLOOKUP(A32,'Dataark 6'!$E$4:$M$101,9)</f>
        <v>503.21047199999992</v>
      </c>
      <c r="F32">
        <f>VLOOKUP(A32,'Dataark 2'!A$5:$E$103,4)</f>
        <v>7517</v>
      </c>
      <c r="G32">
        <f>VLOOKUP(A32,'Dataark 2'!$A$5:$E$103,5)</f>
        <v>2190</v>
      </c>
    </row>
    <row r="33" spans="1:7" x14ac:dyDescent="0.2">
      <c r="A33" s="3">
        <v>187</v>
      </c>
      <c r="B33" s="1" t="s">
        <v>96</v>
      </c>
      <c r="C33" s="28">
        <f t="shared" si="8"/>
        <v>55551.373018549748</v>
      </c>
      <c r="D33" s="28">
        <f t="shared" si="9"/>
        <v>161956.55948869223</v>
      </c>
      <c r="E33">
        <f>VLOOKUP(A33,'Dataark 6'!$E$4:$M$101,9)</f>
        <v>164.70982100000001</v>
      </c>
      <c r="F33">
        <f>VLOOKUP(A33,'Dataark 2'!A$5:$E$103,4)</f>
        <v>2965</v>
      </c>
      <c r="G33">
        <f>VLOOKUP(A33,'Dataark 2'!$A$5:$E$103,5)</f>
        <v>1017</v>
      </c>
    </row>
    <row r="34" spans="1:7" x14ac:dyDescent="0.2">
      <c r="B34" s="1" t="s">
        <v>145</v>
      </c>
      <c r="C34" s="28">
        <f t="shared" si="0"/>
        <v>64858.733632747761</v>
      </c>
      <c r="D34" s="28">
        <f t="shared" si="1"/>
        <v>207599.14210995351</v>
      </c>
      <c r="E34">
        <f>SUM(E5:E33)</f>
        <v>19567.879936999998</v>
      </c>
      <c r="F34">
        <f t="shared" ref="F34:G34" si="10">SUM(F5:F33)</f>
        <v>301700</v>
      </c>
      <c r="G34">
        <f t="shared" si="10"/>
        <v>94258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0DD9-11BF-4E84-9537-0FA8DB18EBF7}">
  <dimension ref="A1:D100"/>
  <sheetViews>
    <sheetView workbookViewId="0">
      <selection activeCell="A17" sqref="A17"/>
    </sheetView>
  </sheetViews>
  <sheetFormatPr defaultRowHeight="14.25" x14ac:dyDescent="0.2"/>
  <cols>
    <col min="1" max="2" width="20.6640625" style="2" customWidth="1"/>
    <col min="3" max="4" width="20.6640625" style="1" customWidth="1"/>
  </cols>
  <sheetData>
    <row r="1" spans="1:4" ht="25.5" x14ac:dyDescent="0.35">
      <c r="A1" s="7" t="s">
        <v>107</v>
      </c>
    </row>
    <row r="2" spans="1:4" x14ac:dyDescent="0.2">
      <c r="A2" s="2" t="s">
        <v>2</v>
      </c>
      <c r="B2" s="2" t="s">
        <v>3</v>
      </c>
      <c r="C2" s="1" t="s">
        <v>0</v>
      </c>
      <c r="D2" s="1" t="s">
        <v>1</v>
      </c>
    </row>
    <row r="3" spans="1:4" s="22" customFormat="1" x14ac:dyDescent="0.2">
      <c r="A3" s="19">
        <v>1081</v>
      </c>
      <c r="B3" s="19" t="s">
        <v>14</v>
      </c>
      <c r="C3" s="20">
        <v>810</v>
      </c>
      <c r="D3" s="21" t="s">
        <v>13</v>
      </c>
    </row>
    <row r="4" spans="1:4" s="22" customFormat="1" x14ac:dyDescent="0.2">
      <c r="A4" s="19">
        <v>1081</v>
      </c>
      <c r="B4" s="19" t="s">
        <v>14</v>
      </c>
      <c r="C4" s="20">
        <v>813</v>
      </c>
      <c r="D4" s="21" t="s">
        <v>26</v>
      </c>
    </row>
    <row r="5" spans="1:4" s="22" customFormat="1" x14ac:dyDescent="0.2">
      <c r="A5" s="19">
        <v>1081</v>
      </c>
      <c r="B5" s="19" t="s">
        <v>14</v>
      </c>
      <c r="C5" s="20">
        <v>860</v>
      </c>
      <c r="D5" s="21" t="s">
        <v>43</v>
      </c>
    </row>
    <row r="6" spans="1:4" s="22" customFormat="1" x14ac:dyDescent="0.2">
      <c r="A6" s="19">
        <v>1081</v>
      </c>
      <c r="B6" s="19" t="s">
        <v>14</v>
      </c>
      <c r="C6" s="20">
        <v>849</v>
      </c>
      <c r="D6" s="21" t="s">
        <v>52</v>
      </c>
    </row>
    <row r="7" spans="1:4" s="22" customFormat="1" x14ac:dyDescent="0.2">
      <c r="A7" s="19">
        <v>1081</v>
      </c>
      <c r="B7" s="19" t="s">
        <v>14</v>
      </c>
      <c r="C7" s="20">
        <v>825</v>
      </c>
      <c r="D7" s="21" t="s">
        <v>63</v>
      </c>
    </row>
    <row r="8" spans="1:4" s="22" customFormat="1" x14ac:dyDescent="0.2">
      <c r="A8" s="19">
        <v>1081</v>
      </c>
      <c r="B8" s="19" t="s">
        <v>14</v>
      </c>
      <c r="C8" s="20">
        <v>846</v>
      </c>
      <c r="D8" s="21" t="s">
        <v>64</v>
      </c>
    </row>
    <row r="9" spans="1:4" s="22" customFormat="1" x14ac:dyDescent="0.2">
      <c r="A9" s="19">
        <v>1081</v>
      </c>
      <c r="B9" s="19" t="s">
        <v>14</v>
      </c>
      <c r="C9" s="20">
        <v>773</v>
      </c>
      <c r="D9" s="21" t="s">
        <v>66</v>
      </c>
    </row>
    <row r="10" spans="1:4" s="22" customFormat="1" x14ac:dyDescent="0.2">
      <c r="A10" s="19">
        <v>1081</v>
      </c>
      <c r="B10" s="19" t="s">
        <v>14</v>
      </c>
      <c r="C10" s="20">
        <v>840</v>
      </c>
      <c r="D10" s="21" t="s">
        <v>75</v>
      </c>
    </row>
    <row r="11" spans="1:4" s="22" customFormat="1" x14ac:dyDescent="0.2">
      <c r="A11" s="19">
        <v>1081</v>
      </c>
      <c r="B11" s="19" t="s">
        <v>14</v>
      </c>
      <c r="C11" s="20">
        <v>787</v>
      </c>
      <c r="D11" s="21" t="s">
        <v>93</v>
      </c>
    </row>
    <row r="12" spans="1:4" s="22" customFormat="1" x14ac:dyDescent="0.2">
      <c r="A12" s="19">
        <v>1081</v>
      </c>
      <c r="B12" s="19" t="s">
        <v>14</v>
      </c>
      <c r="C12" s="20">
        <v>820</v>
      </c>
      <c r="D12" s="21" t="s">
        <v>100</v>
      </c>
    </row>
    <row r="13" spans="1:4" s="22" customFormat="1" x14ac:dyDescent="0.2">
      <c r="A13" s="19">
        <v>1081</v>
      </c>
      <c r="B13" s="19" t="s">
        <v>14</v>
      </c>
      <c r="C13" s="20">
        <v>851</v>
      </c>
      <c r="D13" s="21" t="s">
        <v>105</v>
      </c>
    </row>
    <row r="14" spans="1:4" x14ac:dyDescent="0.2">
      <c r="A14" s="2">
        <v>1082</v>
      </c>
      <c r="B14" s="2" t="s">
        <v>20</v>
      </c>
      <c r="C14" s="3">
        <v>710</v>
      </c>
      <c r="D14" s="1" t="s">
        <v>19</v>
      </c>
    </row>
    <row r="15" spans="1:4" x14ac:dyDescent="0.2">
      <c r="A15" s="2">
        <v>1082</v>
      </c>
      <c r="B15" s="2" t="s">
        <v>20</v>
      </c>
      <c r="C15" s="3">
        <v>766</v>
      </c>
      <c r="D15" s="1" t="s">
        <v>38</v>
      </c>
    </row>
    <row r="16" spans="1:4" x14ac:dyDescent="0.2">
      <c r="A16" s="2">
        <v>1082</v>
      </c>
      <c r="B16" s="2" t="s">
        <v>20</v>
      </c>
      <c r="C16" s="3">
        <v>657</v>
      </c>
      <c r="D16" s="1" t="s">
        <v>41</v>
      </c>
    </row>
    <row r="17" spans="1:4" x14ac:dyDescent="0.2">
      <c r="A17" s="2">
        <v>1082</v>
      </c>
      <c r="B17" s="2" t="s">
        <v>20</v>
      </c>
      <c r="C17" s="3">
        <v>661</v>
      </c>
      <c r="D17" s="1" t="s">
        <v>45</v>
      </c>
    </row>
    <row r="18" spans="1:4" x14ac:dyDescent="0.2">
      <c r="A18" s="2">
        <v>1082</v>
      </c>
      <c r="B18" s="2" t="s">
        <v>20</v>
      </c>
      <c r="C18" s="3">
        <v>615</v>
      </c>
      <c r="D18" s="1" t="s">
        <v>46</v>
      </c>
    </row>
    <row r="19" spans="1:4" x14ac:dyDescent="0.2">
      <c r="A19" s="2">
        <v>1082</v>
      </c>
      <c r="B19" s="2" t="s">
        <v>20</v>
      </c>
      <c r="C19" s="3">
        <v>756</v>
      </c>
      <c r="D19" s="1" t="s">
        <v>50</v>
      </c>
    </row>
    <row r="20" spans="1:4" x14ac:dyDescent="0.2">
      <c r="A20" s="2">
        <v>1082</v>
      </c>
      <c r="B20" s="2" t="s">
        <v>20</v>
      </c>
      <c r="C20" s="3">
        <v>665</v>
      </c>
      <c r="D20" s="1" t="s">
        <v>60</v>
      </c>
    </row>
    <row r="21" spans="1:4" x14ac:dyDescent="0.2">
      <c r="A21" s="2">
        <v>1082</v>
      </c>
      <c r="B21" s="2" t="s">
        <v>20</v>
      </c>
      <c r="C21" s="3">
        <v>707</v>
      </c>
      <c r="D21" s="1" t="s">
        <v>67</v>
      </c>
    </row>
    <row r="22" spans="1:4" x14ac:dyDescent="0.2">
      <c r="A22" s="2">
        <v>1082</v>
      </c>
      <c r="B22" s="2" t="s">
        <v>20</v>
      </c>
      <c r="C22" s="3">
        <v>727</v>
      </c>
      <c r="D22" s="1" t="s">
        <v>71</v>
      </c>
    </row>
    <row r="23" spans="1:4" x14ac:dyDescent="0.2">
      <c r="A23" s="2">
        <v>1082</v>
      </c>
      <c r="B23" s="2" t="s">
        <v>20</v>
      </c>
      <c r="C23" s="3">
        <v>730</v>
      </c>
      <c r="D23" s="1" t="s">
        <v>74</v>
      </c>
    </row>
    <row r="24" spans="1:4" x14ac:dyDescent="0.2">
      <c r="A24" s="2">
        <v>1082</v>
      </c>
      <c r="B24" s="2" t="s">
        <v>20</v>
      </c>
      <c r="C24" s="3">
        <v>760</v>
      </c>
      <c r="D24" s="1" t="s">
        <v>76</v>
      </c>
    </row>
    <row r="25" spans="1:4" x14ac:dyDescent="0.2">
      <c r="A25" s="2">
        <v>1082</v>
      </c>
      <c r="B25" s="2" t="s">
        <v>20</v>
      </c>
      <c r="C25" s="3">
        <v>741</v>
      </c>
      <c r="D25" s="1" t="s">
        <v>81</v>
      </c>
    </row>
    <row r="26" spans="1:4" x14ac:dyDescent="0.2">
      <c r="A26" s="2">
        <v>1082</v>
      </c>
      <c r="B26" s="2" t="s">
        <v>20</v>
      </c>
      <c r="C26" s="3">
        <v>740</v>
      </c>
      <c r="D26" s="1" t="s">
        <v>82</v>
      </c>
    </row>
    <row r="27" spans="1:4" x14ac:dyDescent="0.2">
      <c r="A27" s="2">
        <v>1082</v>
      </c>
      <c r="B27" s="2" t="s">
        <v>20</v>
      </c>
      <c r="C27" s="3">
        <v>746</v>
      </c>
      <c r="D27" s="1" t="s">
        <v>83</v>
      </c>
    </row>
    <row r="28" spans="1:4" x14ac:dyDescent="0.2">
      <c r="A28" s="2">
        <v>1082</v>
      </c>
      <c r="B28" s="2" t="s">
        <v>20</v>
      </c>
      <c r="C28" s="3">
        <v>779</v>
      </c>
      <c r="D28" s="1" t="s">
        <v>84</v>
      </c>
    </row>
    <row r="29" spans="1:4" x14ac:dyDescent="0.2">
      <c r="A29" s="2">
        <v>1082</v>
      </c>
      <c r="B29" s="2" t="s">
        <v>20</v>
      </c>
      <c r="C29" s="3">
        <v>671</v>
      </c>
      <c r="D29" s="1" t="s">
        <v>89</v>
      </c>
    </row>
    <row r="30" spans="1:4" x14ac:dyDescent="0.2">
      <c r="A30" s="2">
        <v>1082</v>
      </c>
      <c r="B30" s="2" t="s">
        <v>20</v>
      </c>
      <c r="C30" s="3">
        <v>706</v>
      </c>
      <c r="D30" s="1" t="s">
        <v>91</v>
      </c>
    </row>
    <row r="31" spans="1:4" x14ac:dyDescent="0.2">
      <c r="A31" s="2">
        <v>1082</v>
      </c>
      <c r="B31" s="2" t="s">
        <v>20</v>
      </c>
      <c r="C31" s="3">
        <v>791</v>
      </c>
      <c r="D31" s="1" t="s">
        <v>101</v>
      </c>
    </row>
    <row r="32" spans="1:4" x14ac:dyDescent="0.2">
      <c r="A32" s="2">
        <v>1082</v>
      </c>
      <c r="B32" s="2" t="s">
        <v>20</v>
      </c>
      <c r="C32" s="3">
        <v>751</v>
      </c>
      <c r="D32" s="1" t="s">
        <v>106</v>
      </c>
    </row>
    <row r="33" spans="1:4" s="22" customFormat="1" x14ac:dyDescent="0.2">
      <c r="A33" s="19">
        <v>1083</v>
      </c>
      <c r="B33" s="19" t="s">
        <v>8</v>
      </c>
      <c r="C33" s="20">
        <v>420</v>
      </c>
      <c r="D33" s="21" t="s">
        <v>7</v>
      </c>
    </row>
    <row r="34" spans="1:4" s="22" customFormat="1" x14ac:dyDescent="0.2">
      <c r="A34" s="19">
        <v>1083</v>
      </c>
      <c r="B34" s="19" t="s">
        <v>8</v>
      </c>
      <c r="C34" s="20">
        <v>530</v>
      </c>
      <c r="D34" s="21" t="s">
        <v>10</v>
      </c>
    </row>
    <row r="35" spans="1:4" s="22" customFormat="1" x14ac:dyDescent="0.2">
      <c r="A35" s="19">
        <v>1083</v>
      </c>
      <c r="B35" s="19" t="s">
        <v>8</v>
      </c>
      <c r="C35" s="20">
        <v>561</v>
      </c>
      <c r="D35" s="21" t="s">
        <v>17</v>
      </c>
    </row>
    <row r="36" spans="1:4" s="22" customFormat="1" x14ac:dyDescent="0.2">
      <c r="A36" s="19">
        <v>1083</v>
      </c>
      <c r="B36" s="19" t="s">
        <v>8</v>
      </c>
      <c r="C36" s="20">
        <v>563</v>
      </c>
      <c r="D36" s="21" t="s">
        <v>18</v>
      </c>
    </row>
    <row r="37" spans="1:4" s="22" customFormat="1" x14ac:dyDescent="0.2">
      <c r="A37" s="19">
        <v>1083</v>
      </c>
      <c r="B37" s="19" t="s">
        <v>8</v>
      </c>
      <c r="C37" s="20">
        <v>607</v>
      </c>
      <c r="D37" s="21" t="s">
        <v>24</v>
      </c>
    </row>
    <row r="38" spans="1:4" s="22" customFormat="1" x14ac:dyDescent="0.2">
      <c r="A38" s="19">
        <v>1083</v>
      </c>
      <c r="B38" s="19" t="s">
        <v>8</v>
      </c>
      <c r="C38" s="20">
        <v>430</v>
      </c>
      <c r="D38" s="21" t="s">
        <v>29</v>
      </c>
    </row>
    <row r="39" spans="1:4" s="22" customFormat="1" x14ac:dyDescent="0.2">
      <c r="A39" s="19">
        <v>1083</v>
      </c>
      <c r="B39" s="19" t="s">
        <v>8</v>
      </c>
      <c r="C39" s="20">
        <v>510</v>
      </c>
      <c r="D39" s="21" t="s">
        <v>36</v>
      </c>
    </row>
    <row r="40" spans="1:4" s="22" customFormat="1" x14ac:dyDescent="0.2">
      <c r="A40" s="19">
        <v>1083</v>
      </c>
      <c r="B40" s="19" t="s">
        <v>8</v>
      </c>
      <c r="C40" s="20">
        <v>440</v>
      </c>
      <c r="D40" s="21" t="s">
        <v>54</v>
      </c>
    </row>
    <row r="41" spans="1:4" s="22" customFormat="1" x14ac:dyDescent="0.2">
      <c r="A41" s="19">
        <v>1083</v>
      </c>
      <c r="B41" s="19" t="s">
        <v>8</v>
      </c>
      <c r="C41" s="20">
        <v>621</v>
      </c>
      <c r="D41" s="21" t="s">
        <v>55</v>
      </c>
    </row>
    <row r="42" spans="1:4" s="22" customFormat="1" x14ac:dyDescent="0.2">
      <c r="A42" s="19">
        <v>1083</v>
      </c>
      <c r="B42" s="19" t="s">
        <v>8</v>
      </c>
      <c r="C42" s="20">
        <v>482</v>
      </c>
      <c r="D42" s="21" t="s">
        <v>58</v>
      </c>
    </row>
    <row r="43" spans="1:4" s="22" customFormat="1" x14ac:dyDescent="0.2">
      <c r="A43" s="19">
        <v>1083</v>
      </c>
      <c r="B43" s="19" t="s">
        <v>8</v>
      </c>
      <c r="C43" s="20">
        <v>410</v>
      </c>
      <c r="D43" s="21" t="s">
        <v>65</v>
      </c>
    </row>
    <row r="44" spans="1:4" s="22" customFormat="1" x14ac:dyDescent="0.2">
      <c r="A44" s="19">
        <v>1083</v>
      </c>
      <c r="B44" s="19" t="s">
        <v>8</v>
      </c>
      <c r="C44" s="20">
        <v>480</v>
      </c>
      <c r="D44" s="21" t="s">
        <v>68</v>
      </c>
    </row>
    <row r="45" spans="1:4" s="22" customFormat="1" x14ac:dyDescent="0.2">
      <c r="A45" s="19">
        <v>1083</v>
      </c>
      <c r="B45" s="19" t="s">
        <v>8</v>
      </c>
      <c r="C45" s="20">
        <v>450</v>
      </c>
      <c r="D45" s="21" t="s">
        <v>69</v>
      </c>
    </row>
    <row r="46" spans="1:4" s="22" customFormat="1" x14ac:dyDescent="0.2">
      <c r="A46" s="19">
        <v>1083</v>
      </c>
      <c r="B46" s="19" t="s">
        <v>8</v>
      </c>
      <c r="C46" s="20">
        <v>461</v>
      </c>
      <c r="D46" s="21" t="s">
        <v>72</v>
      </c>
    </row>
    <row r="47" spans="1:4" s="22" customFormat="1" x14ac:dyDescent="0.2">
      <c r="A47" s="19">
        <v>1083</v>
      </c>
      <c r="B47" s="19" t="s">
        <v>8</v>
      </c>
      <c r="C47" s="20">
        <v>479</v>
      </c>
      <c r="D47" s="21" t="s">
        <v>90</v>
      </c>
    </row>
    <row r="48" spans="1:4" s="22" customFormat="1" x14ac:dyDescent="0.2">
      <c r="A48" s="19">
        <v>1083</v>
      </c>
      <c r="B48" s="19" t="s">
        <v>8</v>
      </c>
      <c r="C48" s="20">
        <v>540</v>
      </c>
      <c r="D48" s="21" t="s">
        <v>92</v>
      </c>
    </row>
    <row r="49" spans="1:4" s="22" customFormat="1" x14ac:dyDescent="0.2">
      <c r="A49" s="19">
        <v>1083</v>
      </c>
      <c r="B49" s="19" t="s">
        <v>8</v>
      </c>
      <c r="C49" s="20">
        <v>550</v>
      </c>
      <c r="D49" s="21" t="s">
        <v>94</v>
      </c>
    </row>
    <row r="50" spans="1:4" s="22" customFormat="1" x14ac:dyDescent="0.2">
      <c r="A50" s="19">
        <v>1083</v>
      </c>
      <c r="B50" s="19" t="s">
        <v>8</v>
      </c>
      <c r="C50" s="20">
        <v>573</v>
      </c>
      <c r="D50" s="21" t="s">
        <v>97</v>
      </c>
    </row>
    <row r="51" spans="1:4" s="22" customFormat="1" x14ac:dyDescent="0.2">
      <c r="A51" s="19">
        <v>1083</v>
      </c>
      <c r="B51" s="19" t="s">
        <v>8</v>
      </c>
      <c r="C51" s="20">
        <v>575</v>
      </c>
      <c r="D51" s="21" t="s">
        <v>98</v>
      </c>
    </row>
    <row r="52" spans="1:4" s="22" customFormat="1" x14ac:dyDescent="0.2">
      <c r="A52" s="19">
        <v>1083</v>
      </c>
      <c r="B52" s="19" t="s">
        <v>8</v>
      </c>
      <c r="C52" s="20">
        <v>630</v>
      </c>
      <c r="D52" s="21" t="s">
        <v>99</v>
      </c>
    </row>
    <row r="53" spans="1:4" s="22" customFormat="1" x14ac:dyDescent="0.2">
      <c r="A53" s="19">
        <v>1083</v>
      </c>
      <c r="B53" s="19" t="s">
        <v>8</v>
      </c>
      <c r="C53" s="20">
        <v>492</v>
      </c>
      <c r="D53" s="21" t="s">
        <v>103</v>
      </c>
    </row>
    <row r="54" spans="1:4" s="22" customFormat="1" x14ac:dyDescent="0.2">
      <c r="A54" s="19">
        <v>1083</v>
      </c>
      <c r="B54" s="19" t="s">
        <v>8</v>
      </c>
      <c r="C54" s="20">
        <v>580</v>
      </c>
      <c r="D54" s="21" t="s">
        <v>104</v>
      </c>
    </row>
    <row r="55" spans="1:4" x14ac:dyDescent="0.2">
      <c r="A55" s="2">
        <v>1084</v>
      </c>
      <c r="B55" s="2" t="s">
        <v>5</v>
      </c>
      <c r="C55" s="3">
        <v>165</v>
      </c>
      <c r="D55" s="1" t="s">
        <v>4</v>
      </c>
    </row>
    <row r="56" spans="1:4" x14ac:dyDescent="0.2">
      <c r="A56" s="2">
        <v>1084</v>
      </c>
      <c r="B56" s="2" t="s">
        <v>5</v>
      </c>
      <c r="C56" s="3">
        <v>201</v>
      </c>
      <c r="D56" s="1" t="s">
        <v>6</v>
      </c>
    </row>
    <row r="57" spans="1:4" x14ac:dyDescent="0.2">
      <c r="A57" s="2">
        <v>1084</v>
      </c>
      <c r="B57" s="2" t="s">
        <v>5</v>
      </c>
      <c r="C57" s="3">
        <v>151</v>
      </c>
      <c r="D57" s="1" t="s">
        <v>9</v>
      </c>
    </row>
    <row r="58" spans="1:4" x14ac:dyDescent="0.2">
      <c r="A58" s="2">
        <v>1084</v>
      </c>
      <c r="B58" s="2" t="s">
        <v>5</v>
      </c>
      <c r="C58" s="3">
        <v>400</v>
      </c>
      <c r="D58" s="1" t="s">
        <v>11</v>
      </c>
    </row>
    <row r="59" spans="1:4" x14ac:dyDescent="0.2">
      <c r="A59" s="2">
        <v>1084</v>
      </c>
      <c r="B59" s="2" t="s">
        <v>5</v>
      </c>
      <c r="C59" s="3">
        <v>153</v>
      </c>
      <c r="D59" s="1" t="s">
        <v>12</v>
      </c>
    </row>
    <row r="60" spans="1:4" x14ac:dyDescent="0.2">
      <c r="A60" s="2">
        <v>1084</v>
      </c>
      <c r="B60" s="2" t="s">
        <v>5</v>
      </c>
      <c r="C60" s="3">
        <v>155</v>
      </c>
      <c r="D60" s="1" t="s">
        <v>15</v>
      </c>
    </row>
    <row r="61" spans="1:4" x14ac:dyDescent="0.2">
      <c r="A61" s="2">
        <v>1084</v>
      </c>
      <c r="B61" s="2" t="s">
        <v>5</v>
      </c>
      <c r="C61" s="3">
        <v>240</v>
      </c>
      <c r="D61" s="1" t="s">
        <v>16</v>
      </c>
    </row>
    <row r="62" spans="1:4" x14ac:dyDescent="0.2">
      <c r="A62" s="2">
        <v>1084</v>
      </c>
      <c r="B62" s="2" t="s">
        <v>5</v>
      </c>
      <c r="C62" s="3">
        <v>210</v>
      </c>
      <c r="D62" s="1" t="s">
        <v>23</v>
      </c>
    </row>
    <row r="63" spans="1:4" x14ac:dyDescent="0.2">
      <c r="A63" s="2">
        <v>1084</v>
      </c>
      <c r="B63" s="2" t="s">
        <v>5</v>
      </c>
      <c r="C63" s="3">
        <v>147</v>
      </c>
      <c r="D63" s="1" t="s">
        <v>25</v>
      </c>
    </row>
    <row r="64" spans="1:4" x14ac:dyDescent="0.2">
      <c r="A64" s="2">
        <v>1084</v>
      </c>
      <c r="B64" s="2" t="s">
        <v>5</v>
      </c>
      <c r="C64" s="3">
        <v>250</v>
      </c>
      <c r="D64" s="1" t="s">
        <v>27</v>
      </c>
    </row>
    <row r="65" spans="1:4" x14ac:dyDescent="0.2">
      <c r="A65" s="2">
        <v>1084</v>
      </c>
      <c r="B65" s="2" t="s">
        <v>5</v>
      </c>
      <c r="C65" s="3">
        <v>190</v>
      </c>
      <c r="D65" s="1" t="s">
        <v>28</v>
      </c>
    </row>
    <row r="66" spans="1:4" x14ac:dyDescent="0.2">
      <c r="A66" s="2">
        <v>1084</v>
      </c>
      <c r="B66" s="2" t="s">
        <v>5</v>
      </c>
      <c r="C66" s="3">
        <v>157</v>
      </c>
      <c r="D66" s="1" t="s">
        <v>30</v>
      </c>
    </row>
    <row r="67" spans="1:4" x14ac:dyDescent="0.2">
      <c r="A67" s="2">
        <v>1084</v>
      </c>
      <c r="B67" s="2" t="s">
        <v>5</v>
      </c>
      <c r="C67" s="3">
        <v>159</v>
      </c>
      <c r="D67" s="1" t="s">
        <v>31</v>
      </c>
    </row>
    <row r="68" spans="1:4" x14ac:dyDescent="0.2">
      <c r="A68" s="2">
        <v>1084</v>
      </c>
      <c r="B68" s="2" t="s">
        <v>5</v>
      </c>
      <c r="C68" s="3">
        <v>161</v>
      </c>
      <c r="D68" s="1" t="s">
        <v>32</v>
      </c>
    </row>
    <row r="69" spans="1:4" x14ac:dyDescent="0.2">
      <c r="A69" s="2">
        <v>1084</v>
      </c>
      <c r="B69" s="2" t="s">
        <v>5</v>
      </c>
      <c r="C69" s="3">
        <v>270</v>
      </c>
      <c r="D69" s="1" t="s">
        <v>34</v>
      </c>
    </row>
    <row r="70" spans="1:4" x14ac:dyDescent="0.2">
      <c r="A70" s="2">
        <v>1084</v>
      </c>
      <c r="B70" s="2" t="s">
        <v>5</v>
      </c>
      <c r="C70" s="3">
        <v>260</v>
      </c>
      <c r="D70" s="1" t="s">
        <v>37</v>
      </c>
    </row>
    <row r="71" spans="1:4" x14ac:dyDescent="0.2">
      <c r="A71" s="2">
        <v>1084</v>
      </c>
      <c r="B71" s="2" t="s">
        <v>5</v>
      </c>
      <c r="C71" s="3">
        <v>217</v>
      </c>
      <c r="D71" s="1" t="s">
        <v>39</v>
      </c>
    </row>
    <row r="72" spans="1:4" x14ac:dyDescent="0.2">
      <c r="A72" s="2">
        <v>1084</v>
      </c>
      <c r="B72" s="2" t="s">
        <v>5</v>
      </c>
      <c r="C72" s="3">
        <v>163</v>
      </c>
      <c r="D72" s="1" t="s">
        <v>40</v>
      </c>
    </row>
    <row r="73" spans="1:4" x14ac:dyDescent="0.2">
      <c r="A73" s="2">
        <v>1084</v>
      </c>
      <c r="B73" s="2" t="s">
        <v>5</v>
      </c>
      <c r="C73" s="3">
        <v>219</v>
      </c>
      <c r="D73" s="1" t="s">
        <v>42</v>
      </c>
    </row>
    <row r="74" spans="1:4" x14ac:dyDescent="0.2">
      <c r="A74" s="2">
        <v>1084</v>
      </c>
      <c r="B74" s="2" t="s">
        <v>5</v>
      </c>
      <c r="C74" s="3">
        <v>167</v>
      </c>
      <c r="D74" s="1" t="s">
        <v>47</v>
      </c>
    </row>
    <row r="75" spans="1:4" x14ac:dyDescent="0.2">
      <c r="A75" s="2">
        <v>1084</v>
      </c>
      <c r="B75" s="2" t="s">
        <v>5</v>
      </c>
      <c r="C75" s="3">
        <v>169</v>
      </c>
      <c r="D75" s="1" t="s">
        <v>48</v>
      </c>
    </row>
    <row r="76" spans="1:4" x14ac:dyDescent="0.2">
      <c r="A76" s="2">
        <v>1084</v>
      </c>
      <c r="B76" s="2" t="s">
        <v>5</v>
      </c>
      <c r="C76" s="3">
        <v>223</v>
      </c>
      <c r="D76" s="1" t="s">
        <v>49</v>
      </c>
    </row>
    <row r="77" spans="1:4" x14ac:dyDescent="0.2">
      <c r="A77" s="2">
        <v>1084</v>
      </c>
      <c r="B77" s="2" t="s">
        <v>5</v>
      </c>
      <c r="C77" s="3">
        <v>183</v>
      </c>
      <c r="D77" s="1" t="s">
        <v>51</v>
      </c>
    </row>
    <row r="78" spans="1:4" x14ac:dyDescent="0.2">
      <c r="A78" s="2">
        <v>1084</v>
      </c>
      <c r="B78" s="2" t="s">
        <v>5</v>
      </c>
      <c r="C78" s="3">
        <v>101</v>
      </c>
      <c r="D78" s="1" t="s">
        <v>56</v>
      </c>
    </row>
    <row r="79" spans="1:4" x14ac:dyDescent="0.2">
      <c r="A79" s="2">
        <v>1084</v>
      </c>
      <c r="B79" s="2" t="s">
        <v>5</v>
      </c>
      <c r="C79" s="3">
        <v>173</v>
      </c>
      <c r="D79" s="1" t="s">
        <v>62</v>
      </c>
    </row>
    <row r="80" spans="1:4" x14ac:dyDescent="0.2">
      <c r="A80" s="2">
        <v>1084</v>
      </c>
      <c r="B80" s="2" t="s">
        <v>5</v>
      </c>
      <c r="C80" s="3">
        <v>230</v>
      </c>
      <c r="D80" s="1" t="s">
        <v>79</v>
      </c>
    </row>
    <row r="81" spans="1:4" x14ac:dyDescent="0.2">
      <c r="A81" s="2">
        <v>1084</v>
      </c>
      <c r="B81" s="2" t="s">
        <v>5</v>
      </c>
      <c r="C81" s="3">
        <v>175</v>
      </c>
      <c r="D81" s="1" t="s">
        <v>80</v>
      </c>
    </row>
    <row r="82" spans="1:4" x14ac:dyDescent="0.2">
      <c r="A82" s="2">
        <v>1084</v>
      </c>
      <c r="B82" s="2" t="s">
        <v>5</v>
      </c>
      <c r="C82" s="3">
        <v>185</v>
      </c>
      <c r="D82" s="1" t="s">
        <v>95</v>
      </c>
    </row>
    <row r="83" spans="1:4" x14ac:dyDescent="0.2">
      <c r="A83" s="2">
        <v>1084</v>
      </c>
      <c r="B83" s="2" t="s">
        <v>5</v>
      </c>
      <c r="C83" s="3">
        <v>187</v>
      </c>
      <c r="D83" s="1" t="s">
        <v>96</v>
      </c>
    </row>
    <row r="84" spans="1:4" s="22" customFormat="1" x14ac:dyDescent="0.2">
      <c r="A84" s="19">
        <v>1085</v>
      </c>
      <c r="B84" s="19" t="s">
        <v>22</v>
      </c>
      <c r="C84" s="20">
        <v>320</v>
      </c>
      <c r="D84" s="21" t="s">
        <v>21</v>
      </c>
    </row>
    <row r="85" spans="1:4" s="22" customFormat="1" x14ac:dyDescent="0.2">
      <c r="A85" s="19">
        <v>1085</v>
      </c>
      <c r="B85" s="19" t="s">
        <v>22</v>
      </c>
      <c r="C85" s="20">
        <v>253</v>
      </c>
      <c r="D85" s="21" t="s">
        <v>33</v>
      </c>
    </row>
    <row r="86" spans="1:4" s="22" customFormat="1" x14ac:dyDescent="0.2">
      <c r="A86" s="19">
        <v>1085</v>
      </c>
      <c r="B86" s="19" t="s">
        <v>22</v>
      </c>
      <c r="C86" s="20">
        <v>376</v>
      </c>
      <c r="D86" s="21" t="s">
        <v>35</v>
      </c>
    </row>
    <row r="87" spans="1:4" s="22" customFormat="1" x14ac:dyDescent="0.2">
      <c r="A87" s="19">
        <v>1085</v>
      </c>
      <c r="B87" s="19" t="s">
        <v>22</v>
      </c>
      <c r="C87" s="20">
        <v>316</v>
      </c>
      <c r="D87" s="21" t="s">
        <v>44</v>
      </c>
    </row>
    <row r="88" spans="1:4" s="22" customFormat="1" x14ac:dyDescent="0.2">
      <c r="A88" s="19">
        <v>1085</v>
      </c>
      <c r="B88" s="19" t="s">
        <v>22</v>
      </c>
      <c r="C88" s="20">
        <v>326</v>
      </c>
      <c r="D88" s="21" t="s">
        <v>53</v>
      </c>
    </row>
    <row r="89" spans="1:4" s="22" customFormat="1" x14ac:dyDescent="0.2">
      <c r="A89" s="19">
        <v>1085</v>
      </c>
      <c r="B89" s="19" t="s">
        <v>22</v>
      </c>
      <c r="C89" s="20">
        <v>259</v>
      </c>
      <c r="D89" s="21" t="s">
        <v>57</v>
      </c>
    </row>
    <row r="90" spans="1:4" s="22" customFormat="1" x14ac:dyDescent="0.2">
      <c r="A90" s="19">
        <v>1085</v>
      </c>
      <c r="B90" s="19" t="s">
        <v>22</v>
      </c>
      <c r="C90" s="20">
        <v>350</v>
      </c>
      <c r="D90" s="21" t="s">
        <v>59</v>
      </c>
    </row>
    <row r="91" spans="1:4" s="22" customFormat="1" x14ac:dyDescent="0.2">
      <c r="A91" s="19">
        <v>1085</v>
      </c>
      <c r="B91" s="19" t="s">
        <v>22</v>
      </c>
      <c r="C91" s="20">
        <v>360</v>
      </c>
      <c r="D91" s="21" t="s">
        <v>61</v>
      </c>
    </row>
    <row r="92" spans="1:4" s="22" customFormat="1" x14ac:dyDescent="0.2">
      <c r="A92" s="19">
        <v>1085</v>
      </c>
      <c r="B92" s="19" t="s">
        <v>22</v>
      </c>
      <c r="C92" s="20">
        <v>370</v>
      </c>
      <c r="D92" s="21" t="s">
        <v>70</v>
      </c>
    </row>
    <row r="93" spans="1:4" s="22" customFormat="1" x14ac:dyDescent="0.2">
      <c r="A93" s="19">
        <v>1085</v>
      </c>
      <c r="B93" s="19" t="s">
        <v>22</v>
      </c>
      <c r="C93" s="20">
        <v>306</v>
      </c>
      <c r="D93" s="21" t="s">
        <v>73</v>
      </c>
    </row>
    <row r="94" spans="1:4" s="22" customFormat="1" x14ac:dyDescent="0.2">
      <c r="A94" s="19">
        <v>1085</v>
      </c>
      <c r="B94" s="19" t="s">
        <v>22</v>
      </c>
      <c r="C94" s="20">
        <v>329</v>
      </c>
      <c r="D94" s="21" t="s">
        <v>77</v>
      </c>
    </row>
    <row r="95" spans="1:4" s="22" customFormat="1" x14ac:dyDescent="0.2">
      <c r="A95" s="19">
        <v>1085</v>
      </c>
      <c r="B95" s="19" t="s">
        <v>22</v>
      </c>
      <c r="C95" s="20">
        <v>265</v>
      </c>
      <c r="D95" s="21" t="s">
        <v>78</v>
      </c>
    </row>
    <row r="96" spans="1:4" s="22" customFormat="1" x14ac:dyDescent="0.2">
      <c r="A96" s="19">
        <v>1085</v>
      </c>
      <c r="B96" s="19" t="s">
        <v>22</v>
      </c>
      <c r="C96" s="20">
        <v>330</v>
      </c>
      <c r="D96" s="21" t="s">
        <v>85</v>
      </c>
    </row>
    <row r="97" spans="1:4" s="22" customFormat="1" x14ac:dyDescent="0.2">
      <c r="A97" s="19">
        <v>1085</v>
      </c>
      <c r="B97" s="19" t="s">
        <v>22</v>
      </c>
      <c r="C97" s="20">
        <v>269</v>
      </c>
      <c r="D97" s="21" t="s">
        <v>86</v>
      </c>
    </row>
    <row r="98" spans="1:4" s="22" customFormat="1" x14ac:dyDescent="0.2">
      <c r="A98" s="19">
        <v>1085</v>
      </c>
      <c r="B98" s="19" t="s">
        <v>22</v>
      </c>
      <c r="C98" s="20">
        <v>340</v>
      </c>
      <c r="D98" s="21" t="s">
        <v>87</v>
      </c>
    </row>
    <row r="99" spans="1:4" s="22" customFormat="1" x14ac:dyDescent="0.2">
      <c r="A99" s="19">
        <v>1085</v>
      </c>
      <c r="B99" s="19" t="s">
        <v>22</v>
      </c>
      <c r="C99" s="20">
        <v>336</v>
      </c>
      <c r="D99" s="21" t="s">
        <v>88</v>
      </c>
    </row>
    <row r="100" spans="1:4" s="22" customFormat="1" x14ac:dyDescent="0.2">
      <c r="A100" s="19">
        <v>1085</v>
      </c>
      <c r="B100" s="19" t="s">
        <v>22</v>
      </c>
      <c r="C100" s="20">
        <v>390</v>
      </c>
      <c r="D100" s="21" t="s">
        <v>102</v>
      </c>
    </row>
  </sheetData>
  <sortState xmlns:xlrd2="http://schemas.microsoft.com/office/spreadsheetml/2017/richdata2" ref="A3:F100">
    <sortCondition ref="A3:A10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DD32-4559-431D-8B8D-3F90F124BDE4}">
  <dimension ref="A1:E106"/>
  <sheetViews>
    <sheetView workbookViewId="0">
      <selection sqref="A1:XFD1048576"/>
    </sheetView>
  </sheetViews>
  <sheetFormatPr defaultRowHeight="14.25" x14ac:dyDescent="0.2"/>
  <cols>
    <col min="2" max="2" width="18.33203125" customWidth="1"/>
    <col min="3" max="5" width="9.109375" style="6"/>
  </cols>
  <sheetData>
    <row r="1" spans="1:5" ht="25.5" x14ac:dyDescent="0.35">
      <c r="A1" s="5" t="s">
        <v>108</v>
      </c>
    </row>
    <row r="2" spans="1:5" x14ac:dyDescent="0.2">
      <c r="A2" t="s">
        <v>109</v>
      </c>
    </row>
    <row r="3" spans="1:5" x14ac:dyDescent="0.2">
      <c r="C3" s="30" t="s">
        <v>159</v>
      </c>
      <c r="D3" s="30"/>
      <c r="E3" s="30"/>
    </row>
    <row r="4" spans="1:5" x14ac:dyDescent="0.2">
      <c r="C4" s="6" t="s">
        <v>110</v>
      </c>
      <c r="D4" s="6" t="s">
        <v>111</v>
      </c>
      <c r="E4" s="6" t="s">
        <v>112</v>
      </c>
    </row>
    <row r="5" spans="1:5" x14ac:dyDescent="0.2">
      <c r="A5" s="3">
        <v>101</v>
      </c>
      <c r="B5" t="s">
        <v>56</v>
      </c>
      <c r="C5" s="6">
        <v>667099</v>
      </c>
      <c r="D5" s="6">
        <v>62752</v>
      </c>
      <c r="E5" s="6">
        <v>16314</v>
      </c>
    </row>
    <row r="6" spans="1:5" x14ac:dyDescent="0.2">
      <c r="A6" s="3">
        <v>147</v>
      </c>
      <c r="B6" t="s">
        <v>25</v>
      </c>
      <c r="C6" s="6">
        <v>105840</v>
      </c>
      <c r="D6" s="6">
        <v>16710</v>
      </c>
      <c r="E6" s="6">
        <v>5605</v>
      </c>
    </row>
    <row r="7" spans="1:5" x14ac:dyDescent="0.2">
      <c r="A7" s="3">
        <v>151</v>
      </c>
      <c r="B7" t="s">
        <v>9</v>
      </c>
      <c r="C7" s="6">
        <v>52939</v>
      </c>
      <c r="D7" s="6">
        <v>9251</v>
      </c>
      <c r="E7" s="6">
        <v>3529</v>
      </c>
    </row>
    <row r="8" spans="1:5" x14ac:dyDescent="0.2">
      <c r="A8" s="3">
        <v>153</v>
      </c>
      <c r="B8" t="s">
        <v>12</v>
      </c>
      <c r="C8" s="6">
        <v>40401</v>
      </c>
      <c r="D8" s="6">
        <v>6324</v>
      </c>
      <c r="E8" s="6">
        <v>1950</v>
      </c>
    </row>
    <row r="9" spans="1:5" x14ac:dyDescent="0.2">
      <c r="A9" s="3">
        <v>155</v>
      </c>
      <c r="B9" t="s">
        <v>15</v>
      </c>
      <c r="C9" s="6">
        <v>14450</v>
      </c>
      <c r="D9" s="6">
        <v>3401</v>
      </c>
      <c r="E9" s="6">
        <v>1174</v>
      </c>
    </row>
    <row r="10" spans="1:5" x14ac:dyDescent="0.2">
      <c r="A10" s="3">
        <v>157</v>
      </c>
      <c r="B10" t="s">
        <v>30</v>
      </c>
      <c r="C10" s="6">
        <v>75076</v>
      </c>
      <c r="D10" s="6">
        <v>14810</v>
      </c>
      <c r="E10" s="6">
        <v>5015</v>
      </c>
    </row>
    <row r="11" spans="1:5" x14ac:dyDescent="0.2">
      <c r="A11" s="3">
        <v>159</v>
      </c>
      <c r="B11" t="s">
        <v>31</v>
      </c>
      <c r="C11" s="6">
        <v>70958</v>
      </c>
      <c r="D11" s="6">
        <v>10737</v>
      </c>
      <c r="E11" s="6">
        <v>3314</v>
      </c>
    </row>
    <row r="12" spans="1:5" x14ac:dyDescent="0.2">
      <c r="A12" s="3">
        <v>161</v>
      </c>
      <c r="B12" t="s">
        <v>32</v>
      </c>
      <c r="C12" s="6">
        <v>24869</v>
      </c>
      <c r="D12" s="6">
        <v>3920</v>
      </c>
      <c r="E12" s="6">
        <v>1320</v>
      </c>
    </row>
    <row r="13" spans="1:5" x14ac:dyDescent="0.2">
      <c r="A13" s="3">
        <v>163</v>
      </c>
      <c r="B13" t="s">
        <v>40</v>
      </c>
      <c r="C13" s="6">
        <v>30784</v>
      </c>
      <c r="D13" s="6">
        <v>5126</v>
      </c>
      <c r="E13" s="6">
        <v>1665</v>
      </c>
    </row>
    <row r="14" spans="1:5" x14ac:dyDescent="0.2">
      <c r="A14" s="3">
        <v>165</v>
      </c>
      <c r="B14" t="s">
        <v>4</v>
      </c>
      <c r="C14" s="6">
        <v>28117</v>
      </c>
      <c r="D14" s="6">
        <v>4816</v>
      </c>
      <c r="E14" s="6">
        <v>1547</v>
      </c>
    </row>
    <row r="15" spans="1:5" x14ac:dyDescent="0.2">
      <c r="A15" s="3">
        <v>167</v>
      </c>
      <c r="B15" t="s">
        <v>47</v>
      </c>
      <c r="C15" s="6">
        <v>53760</v>
      </c>
      <c r="D15" s="6">
        <v>8555</v>
      </c>
      <c r="E15" s="6">
        <v>2698</v>
      </c>
    </row>
    <row r="16" spans="1:5" x14ac:dyDescent="0.2">
      <c r="A16" s="3">
        <v>169</v>
      </c>
      <c r="B16" t="s">
        <v>48</v>
      </c>
      <c r="C16" s="6">
        <v>59059</v>
      </c>
      <c r="D16" s="6">
        <v>8588</v>
      </c>
      <c r="E16" s="6">
        <v>2729</v>
      </c>
    </row>
    <row r="17" spans="1:5" x14ac:dyDescent="0.2">
      <c r="A17" s="3">
        <v>173</v>
      </c>
      <c r="B17" t="s">
        <v>62</v>
      </c>
      <c r="C17" s="6">
        <v>58713</v>
      </c>
      <c r="D17" s="6">
        <v>10430</v>
      </c>
      <c r="E17" s="6">
        <v>3339</v>
      </c>
    </row>
    <row r="18" spans="1:5" x14ac:dyDescent="0.2">
      <c r="A18" s="3">
        <v>175</v>
      </c>
      <c r="B18" t="s">
        <v>80</v>
      </c>
      <c r="C18" s="6">
        <v>44734</v>
      </c>
      <c r="D18" s="6">
        <v>7014</v>
      </c>
      <c r="E18" s="6">
        <v>2290</v>
      </c>
    </row>
    <row r="19" spans="1:5" x14ac:dyDescent="0.2">
      <c r="A19" s="3">
        <v>183</v>
      </c>
      <c r="B19" t="s">
        <v>51</v>
      </c>
      <c r="C19" s="6">
        <v>24365</v>
      </c>
      <c r="D19" s="6">
        <v>3477</v>
      </c>
      <c r="E19" s="6">
        <v>959</v>
      </c>
    </row>
    <row r="20" spans="1:5" x14ac:dyDescent="0.2">
      <c r="A20" s="3">
        <v>185</v>
      </c>
      <c r="B20" t="s">
        <v>95</v>
      </c>
      <c r="C20" s="6">
        <v>44034</v>
      </c>
      <c r="D20" s="6">
        <v>7517</v>
      </c>
      <c r="E20" s="6">
        <v>2190</v>
      </c>
    </row>
    <row r="21" spans="1:5" x14ac:dyDescent="0.2">
      <c r="A21" s="3">
        <v>187</v>
      </c>
      <c r="B21" t="s">
        <v>96</v>
      </c>
      <c r="C21" s="6">
        <v>18322</v>
      </c>
      <c r="D21" s="6">
        <v>2965</v>
      </c>
      <c r="E21" s="6">
        <v>1017</v>
      </c>
    </row>
    <row r="22" spans="1:5" x14ac:dyDescent="0.2">
      <c r="A22" s="3">
        <v>190</v>
      </c>
      <c r="B22" t="s">
        <v>28</v>
      </c>
      <c r="C22" s="6">
        <v>42540</v>
      </c>
      <c r="D22" s="6">
        <v>8537</v>
      </c>
      <c r="E22" s="6">
        <v>3024</v>
      </c>
    </row>
    <row r="23" spans="1:5" x14ac:dyDescent="0.2">
      <c r="A23" s="3">
        <v>201</v>
      </c>
      <c r="B23" t="s">
        <v>6</v>
      </c>
      <c r="C23" s="6">
        <v>26128</v>
      </c>
      <c r="D23" s="6">
        <v>5187</v>
      </c>
      <c r="E23" s="6">
        <v>1838</v>
      </c>
    </row>
    <row r="24" spans="1:5" x14ac:dyDescent="0.2">
      <c r="A24" s="3">
        <v>210</v>
      </c>
      <c r="B24" t="s">
        <v>23</v>
      </c>
      <c r="C24" s="6">
        <v>42186</v>
      </c>
      <c r="D24" s="6">
        <v>9214</v>
      </c>
      <c r="E24" s="6">
        <v>2730</v>
      </c>
    </row>
    <row r="25" spans="1:5" x14ac:dyDescent="0.2">
      <c r="A25" s="3">
        <v>217</v>
      </c>
      <c r="B25" t="s">
        <v>39</v>
      </c>
      <c r="C25" s="6">
        <v>63953</v>
      </c>
      <c r="D25" s="6">
        <v>14956</v>
      </c>
      <c r="E25" s="6">
        <v>4807</v>
      </c>
    </row>
    <row r="26" spans="1:5" x14ac:dyDescent="0.2">
      <c r="A26" s="3">
        <v>219</v>
      </c>
      <c r="B26" t="s">
        <v>42</v>
      </c>
      <c r="C26" s="6">
        <v>54855</v>
      </c>
      <c r="D26" s="6">
        <v>9602</v>
      </c>
      <c r="E26" s="6">
        <v>3098</v>
      </c>
    </row>
    <row r="27" spans="1:5" x14ac:dyDescent="0.2">
      <c r="A27" s="3">
        <v>223</v>
      </c>
      <c r="B27" t="s">
        <v>49</v>
      </c>
      <c r="C27" s="6">
        <v>25168</v>
      </c>
      <c r="D27" s="6">
        <v>6661</v>
      </c>
      <c r="E27" s="6">
        <v>2524</v>
      </c>
    </row>
    <row r="28" spans="1:5" x14ac:dyDescent="0.2">
      <c r="A28" s="3">
        <v>230</v>
      </c>
      <c r="B28" t="s">
        <v>79</v>
      </c>
      <c r="C28" s="6">
        <v>57342</v>
      </c>
      <c r="D28" s="6">
        <v>12384</v>
      </c>
      <c r="E28" s="6">
        <v>4695</v>
      </c>
    </row>
    <row r="29" spans="1:5" x14ac:dyDescent="0.2">
      <c r="A29" s="3">
        <v>240</v>
      </c>
      <c r="B29" t="s">
        <v>16</v>
      </c>
      <c r="C29" s="6">
        <v>45563</v>
      </c>
      <c r="D29" s="6">
        <v>7763</v>
      </c>
      <c r="E29" s="6">
        <v>2585</v>
      </c>
    </row>
    <row r="30" spans="1:5" x14ac:dyDescent="0.2">
      <c r="A30" s="3">
        <v>250</v>
      </c>
      <c r="B30" t="s">
        <v>27</v>
      </c>
      <c r="C30" s="6">
        <v>47052</v>
      </c>
      <c r="D30" s="6">
        <v>10756</v>
      </c>
      <c r="E30" s="6">
        <v>3411</v>
      </c>
    </row>
    <row r="31" spans="1:5" x14ac:dyDescent="0.2">
      <c r="A31" s="3">
        <v>253</v>
      </c>
      <c r="B31" t="s">
        <v>33</v>
      </c>
      <c r="C31" s="6">
        <v>53536</v>
      </c>
      <c r="D31" s="6">
        <v>10188</v>
      </c>
      <c r="E31" s="6">
        <v>3406</v>
      </c>
    </row>
    <row r="32" spans="1:5" x14ac:dyDescent="0.2">
      <c r="A32" s="3">
        <v>259</v>
      </c>
      <c r="B32" t="s">
        <v>57</v>
      </c>
      <c r="C32" s="6">
        <v>63335</v>
      </c>
      <c r="D32" s="6">
        <v>11816</v>
      </c>
      <c r="E32" s="6">
        <v>3783</v>
      </c>
    </row>
    <row r="33" spans="1:5" x14ac:dyDescent="0.2">
      <c r="A33" s="3">
        <v>260</v>
      </c>
      <c r="B33" t="s">
        <v>37</v>
      </c>
      <c r="C33" s="6">
        <v>31633</v>
      </c>
      <c r="D33" s="6">
        <v>8167</v>
      </c>
      <c r="E33" s="6">
        <v>2322</v>
      </c>
    </row>
    <row r="34" spans="1:5" x14ac:dyDescent="0.2">
      <c r="A34" s="3">
        <v>265</v>
      </c>
      <c r="B34" t="s">
        <v>78</v>
      </c>
      <c r="C34" s="6">
        <v>91623</v>
      </c>
      <c r="D34" s="6">
        <v>16843</v>
      </c>
      <c r="E34" s="6">
        <v>5386</v>
      </c>
    </row>
    <row r="35" spans="1:5" x14ac:dyDescent="0.2">
      <c r="A35" s="3">
        <v>269</v>
      </c>
      <c r="B35" t="s">
        <v>86</v>
      </c>
      <c r="C35" s="6">
        <v>24732</v>
      </c>
      <c r="D35" s="6">
        <v>4515</v>
      </c>
      <c r="E35" s="6">
        <v>1446</v>
      </c>
    </row>
    <row r="36" spans="1:5" x14ac:dyDescent="0.2">
      <c r="A36" s="3">
        <v>270</v>
      </c>
      <c r="B36" t="s">
        <v>34</v>
      </c>
      <c r="C36" s="6">
        <v>41797</v>
      </c>
      <c r="D36" s="6">
        <v>11033</v>
      </c>
      <c r="E36" s="6">
        <v>3293</v>
      </c>
    </row>
    <row r="37" spans="1:5" x14ac:dyDescent="0.2">
      <c r="A37" s="3">
        <v>306</v>
      </c>
      <c r="B37" t="s">
        <v>73</v>
      </c>
      <c r="C37" s="6">
        <v>32225</v>
      </c>
      <c r="D37" s="6">
        <v>9852</v>
      </c>
      <c r="E37" s="6">
        <v>2767</v>
      </c>
    </row>
    <row r="38" spans="1:5" x14ac:dyDescent="0.2">
      <c r="A38" s="3">
        <v>316</v>
      </c>
      <c r="B38" t="s">
        <v>44</v>
      </c>
      <c r="C38" s="6">
        <v>74490</v>
      </c>
      <c r="D38" s="6">
        <v>15107</v>
      </c>
      <c r="E38" s="6">
        <v>4285</v>
      </c>
    </row>
    <row r="39" spans="1:5" x14ac:dyDescent="0.2">
      <c r="A39" s="3">
        <v>320</v>
      </c>
      <c r="B39" t="s">
        <v>21</v>
      </c>
      <c r="C39" s="6">
        <v>37820</v>
      </c>
      <c r="D39" s="6">
        <v>8040</v>
      </c>
      <c r="E39" s="6">
        <v>2347</v>
      </c>
    </row>
    <row r="40" spans="1:5" x14ac:dyDescent="0.2">
      <c r="A40" s="3">
        <v>326</v>
      </c>
      <c r="B40" t="s">
        <v>53</v>
      </c>
      <c r="C40" s="6">
        <v>48103</v>
      </c>
      <c r="D40" s="6">
        <v>11283</v>
      </c>
      <c r="E40" s="6">
        <v>3229</v>
      </c>
    </row>
    <row r="41" spans="1:5" x14ac:dyDescent="0.2">
      <c r="A41" s="3">
        <v>329</v>
      </c>
      <c r="B41" t="s">
        <v>77</v>
      </c>
      <c r="C41" s="6">
        <v>36286</v>
      </c>
      <c r="D41" s="6">
        <v>6157</v>
      </c>
      <c r="E41" s="6">
        <v>1821</v>
      </c>
    </row>
    <row r="42" spans="1:5" x14ac:dyDescent="0.2">
      <c r="A42" s="3">
        <v>330</v>
      </c>
      <c r="B42" t="s">
        <v>85</v>
      </c>
      <c r="C42" s="6">
        <v>80481</v>
      </c>
      <c r="D42" s="6">
        <v>16708</v>
      </c>
      <c r="E42" s="6">
        <v>5031</v>
      </c>
    </row>
    <row r="43" spans="1:5" x14ac:dyDescent="0.2">
      <c r="A43" s="3">
        <v>336</v>
      </c>
      <c r="B43" t="s">
        <v>88</v>
      </c>
      <c r="C43" s="6">
        <v>23612</v>
      </c>
      <c r="D43" s="6">
        <v>5614</v>
      </c>
      <c r="E43" s="6">
        <v>1626</v>
      </c>
    </row>
    <row r="44" spans="1:5" x14ac:dyDescent="0.2">
      <c r="A44" s="3">
        <v>340</v>
      </c>
      <c r="B44" t="s">
        <v>87</v>
      </c>
      <c r="C44" s="6">
        <v>30641</v>
      </c>
      <c r="D44" s="6">
        <v>6314</v>
      </c>
      <c r="E44" s="6">
        <v>1894</v>
      </c>
    </row>
    <row r="45" spans="1:5" x14ac:dyDescent="0.2">
      <c r="A45" s="3">
        <v>350</v>
      </c>
      <c r="B45" t="s">
        <v>59</v>
      </c>
      <c r="C45" s="6">
        <v>29594</v>
      </c>
      <c r="D45" s="6">
        <v>6024</v>
      </c>
      <c r="E45" s="6">
        <v>1730</v>
      </c>
    </row>
    <row r="46" spans="1:5" x14ac:dyDescent="0.2">
      <c r="A46" s="3">
        <v>360</v>
      </c>
      <c r="B46" t="s">
        <v>61</v>
      </c>
      <c r="C46" s="6">
        <v>39122</v>
      </c>
      <c r="D46" s="6">
        <v>11144</v>
      </c>
      <c r="E46" s="6">
        <v>3299</v>
      </c>
    </row>
    <row r="47" spans="1:5" x14ac:dyDescent="0.2">
      <c r="A47" s="3">
        <v>370</v>
      </c>
      <c r="B47" t="s">
        <v>70</v>
      </c>
      <c r="C47" s="6">
        <v>84895</v>
      </c>
      <c r="D47" s="6">
        <v>17697</v>
      </c>
      <c r="E47" s="6">
        <v>5233</v>
      </c>
    </row>
    <row r="48" spans="1:5" x14ac:dyDescent="0.2">
      <c r="A48" s="3">
        <v>376</v>
      </c>
      <c r="B48" t="s">
        <v>35</v>
      </c>
      <c r="C48" s="6">
        <v>59350</v>
      </c>
      <c r="D48" s="6">
        <v>15224</v>
      </c>
      <c r="E48" s="6">
        <v>4588</v>
      </c>
    </row>
    <row r="49" spans="1:5" x14ac:dyDescent="0.2">
      <c r="A49" s="3">
        <v>390</v>
      </c>
      <c r="B49" t="s">
        <v>102</v>
      </c>
      <c r="C49" s="6">
        <v>45057</v>
      </c>
      <c r="D49" s="6">
        <v>11872</v>
      </c>
      <c r="E49" s="6">
        <v>3490</v>
      </c>
    </row>
    <row r="50" spans="1:5" x14ac:dyDescent="0.2">
      <c r="A50" s="3">
        <v>400</v>
      </c>
      <c r="B50" t="s">
        <v>11</v>
      </c>
      <c r="C50" s="6">
        <v>38966</v>
      </c>
      <c r="D50" s="6">
        <v>11047</v>
      </c>
      <c r="E50" s="6">
        <v>3276</v>
      </c>
    </row>
    <row r="51" spans="1:5" x14ac:dyDescent="0.2">
      <c r="A51" s="3">
        <v>410</v>
      </c>
      <c r="B51" t="s">
        <v>65</v>
      </c>
      <c r="C51" s="6">
        <v>40318</v>
      </c>
      <c r="D51" s="6">
        <v>9012</v>
      </c>
      <c r="E51" s="6">
        <v>2728</v>
      </c>
    </row>
    <row r="52" spans="1:5" x14ac:dyDescent="0.2">
      <c r="A52" s="3">
        <v>411</v>
      </c>
      <c r="B52" t="s">
        <v>113</v>
      </c>
      <c r="C52" s="6">
        <v>90</v>
      </c>
      <c r="D52" s="6">
        <v>15</v>
      </c>
      <c r="E52" s="6">
        <v>4</v>
      </c>
    </row>
    <row r="53" spans="1:5" x14ac:dyDescent="0.2">
      <c r="A53" s="3">
        <v>420</v>
      </c>
      <c r="B53" t="s">
        <v>7</v>
      </c>
      <c r="C53" s="6">
        <v>40469</v>
      </c>
      <c r="D53" s="6">
        <v>9117</v>
      </c>
      <c r="E53" s="6">
        <v>2650</v>
      </c>
    </row>
    <row r="54" spans="1:5" x14ac:dyDescent="0.2">
      <c r="A54" s="3">
        <v>430</v>
      </c>
      <c r="B54" t="s">
        <v>29</v>
      </c>
      <c r="C54" s="6">
        <v>52284</v>
      </c>
      <c r="D54" s="6">
        <v>12059</v>
      </c>
      <c r="E54" s="6">
        <v>3760</v>
      </c>
    </row>
    <row r="55" spans="1:5" x14ac:dyDescent="0.2">
      <c r="A55" s="3">
        <v>440</v>
      </c>
      <c r="B55" t="s">
        <v>54</v>
      </c>
      <c r="C55" s="6">
        <v>23949</v>
      </c>
      <c r="D55" s="6">
        <v>5832</v>
      </c>
      <c r="E55" s="6">
        <v>1934</v>
      </c>
    </row>
    <row r="56" spans="1:5" x14ac:dyDescent="0.2">
      <c r="A56" s="3">
        <v>450</v>
      </c>
      <c r="B56" t="s">
        <v>69</v>
      </c>
      <c r="C56" s="6">
        <v>32329</v>
      </c>
      <c r="D56" s="6">
        <v>7619</v>
      </c>
      <c r="E56" s="6">
        <v>2361</v>
      </c>
    </row>
    <row r="57" spans="1:5" x14ac:dyDescent="0.2">
      <c r="A57" s="3">
        <v>461</v>
      </c>
      <c r="B57" t="s">
        <v>72</v>
      </c>
      <c r="C57" s="6">
        <v>210803</v>
      </c>
      <c r="D57" s="6">
        <v>33854</v>
      </c>
      <c r="E57" s="6">
        <v>10511</v>
      </c>
    </row>
    <row r="58" spans="1:5" x14ac:dyDescent="0.2">
      <c r="A58" s="3">
        <v>479</v>
      </c>
      <c r="B58" t="s">
        <v>90</v>
      </c>
      <c r="C58" s="6">
        <v>60001</v>
      </c>
      <c r="D58" s="6">
        <v>13857</v>
      </c>
      <c r="E58" s="6">
        <v>4004</v>
      </c>
    </row>
    <row r="59" spans="1:5" x14ac:dyDescent="0.2">
      <c r="A59" s="3">
        <v>480</v>
      </c>
      <c r="B59" t="s">
        <v>114</v>
      </c>
      <c r="C59" s="6">
        <v>29342</v>
      </c>
      <c r="D59" s="6">
        <v>6614</v>
      </c>
      <c r="E59" s="6">
        <v>2016</v>
      </c>
    </row>
    <row r="60" spans="1:5" x14ac:dyDescent="0.2">
      <c r="A60" s="3">
        <v>482</v>
      </c>
      <c r="B60" t="s">
        <v>58</v>
      </c>
      <c r="C60" s="6">
        <v>11973</v>
      </c>
      <c r="D60" s="6">
        <v>4153</v>
      </c>
      <c r="E60" s="6">
        <v>1206</v>
      </c>
    </row>
    <row r="61" spans="1:5" x14ac:dyDescent="0.2">
      <c r="A61" s="3">
        <v>492</v>
      </c>
      <c r="B61" t="s">
        <v>103</v>
      </c>
      <c r="C61" s="6">
        <v>5881</v>
      </c>
      <c r="D61" s="6">
        <v>2031</v>
      </c>
      <c r="E61" s="6">
        <v>656</v>
      </c>
    </row>
    <row r="62" spans="1:5" x14ac:dyDescent="0.2">
      <c r="A62" s="3">
        <v>510</v>
      </c>
      <c r="B62" t="s">
        <v>36</v>
      </c>
      <c r="C62" s="6">
        <v>55354</v>
      </c>
      <c r="D62" s="6">
        <v>12305</v>
      </c>
      <c r="E62" s="6">
        <v>3840</v>
      </c>
    </row>
    <row r="63" spans="1:5" x14ac:dyDescent="0.2">
      <c r="A63" s="3">
        <v>530</v>
      </c>
      <c r="B63" t="s">
        <v>10</v>
      </c>
      <c r="C63" s="6">
        <v>27168</v>
      </c>
      <c r="D63" s="6">
        <v>5427</v>
      </c>
      <c r="E63" s="6">
        <v>1696</v>
      </c>
    </row>
    <row r="64" spans="1:5" x14ac:dyDescent="0.2">
      <c r="A64" s="3">
        <v>540</v>
      </c>
      <c r="B64" t="s">
        <v>92</v>
      </c>
      <c r="C64" s="6">
        <v>74096</v>
      </c>
      <c r="D64" s="6">
        <v>17166</v>
      </c>
      <c r="E64" s="6">
        <v>5915</v>
      </c>
    </row>
    <row r="65" spans="1:5" x14ac:dyDescent="0.2">
      <c r="A65" s="3">
        <v>550</v>
      </c>
      <c r="B65" t="s">
        <v>94</v>
      </c>
      <c r="C65" s="6">
        <v>36399</v>
      </c>
      <c r="D65" s="6">
        <v>8951</v>
      </c>
      <c r="E65" s="6">
        <v>2579</v>
      </c>
    </row>
    <row r="66" spans="1:5" x14ac:dyDescent="0.2">
      <c r="A66" s="3">
        <v>561</v>
      </c>
      <c r="B66" t="s">
        <v>17</v>
      </c>
      <c r="C66" s="6">
        <v>115157</v>
      </c>
      <c r="D66" s="6">
        <v>23302</v>
      </c>
      <c r="E66" s="6">
        <v>6886</v>
      </c>
    </row>
    <row r="67" spans="1:5" x14ac:dyDescent="0.2">
      <c r="A67" s="3">
        <v>563</v>
      </c>
      <c r="B67" t="s">
        <v>18</v>
      </c>
      <c r="C67" s="6">
        <v>3270</v>
      </c>
      <c r="D67" s="6">
        <v>1183</v>
      </c>
      <c r="E67" s="6">
        <v>291</v>
      </c>
    </row>
    <row r="68" spans="1:5" x14ac:dyDescent="0.2">
      <c r="A68" s="3">
        <v>573</v>
      </c>
      <c r="B68" t="s">
        <v>97</v>
      </c>
      <c r="C68" s="6">
        <v>49410</v>
      </c>
      <c r="D68" s="6">
        <v>10983</v>
      </c>
      <c r="E68" s="6">
        <v>3337</v>
      </c>
    </row>
    <row r="69" spans="1:5" x14ac:dyDescent="0.2">
      <c r="A69" s="3">
        <v>575</v>
      </c>
      <c r="B69" t="s">
        <v>98</v>
      </c>
      <c r="C69" s="6">
        <v>42702</v>
      </c>
      <c r="D69" s="6">
        <v>8556</v>
      </c>
      <c r="E69" s="6">
        <v>2726</v>
      </c>
    </row>
    <row r="70" spans="1:5" x14ac:dyDescent="0.2">
      <c r="A70" s="3">
        <v>580</v>
      </c>
      <c r="B70" t="s">
        <v>104</v>
      </c>
      <c r="C70" s="6">
        <v>58621</v>
      </c>
      <c r="D70" s="6">
        <v>13456</v>
      </c>
      <c r="E70" s="6">
        <v>4043</v>
      </c>
    </row>
    <row r="71" spans="1:5" x14ac:dyDescent="0.2">
      <c r="A71" s="3">
        <v>607</v>
      </c>
      <c r="B71" t="s">
        <v>24</v>
      </c>
      <c r="C71" s="6">
        <v>52616</v>
      </c>
      <c r="D71" s="6">
        <v>10491</v>
      </c>
      <c r="E71" s="6">
        <v>3315</v>
      </c>
    </row>
    <row r="72" spans="1:5" x14ac:dyDescent="0.2">
      <c r="A72" s="3">
        <v>615</v>
      </c>
      <c r="B72" t="s">
        <v>46</v>
      </c>
      <c r="C72" s="6">
        <v>97921</v>
      </c>
      <c r="D72" s="6">
        <v>16703</v>
      </c>
      <c r="E72" s="6">
        <v>4865</v>
      </c>
    </row>
    <row r="73" spans="1:5" x14ac:dyDescent="0.2">
      <c r="A73" s="3">
        <v>621</v>
      </c>
      <c r="B73" t="s">
        <v>55</v>
      </c>
      <c r="C73" s="6">
        <v>95897</v>
      </c>
      <c r="D73" s="6">
        <v>17305</v>
      </c>
      <c r="E73" s="6">
        <v>5229</v>
      </c>
    </row>
    <row r="74" spans="1:5" x14ac:dyDescent="0.2">
      <c r="A74" s="3">
        <v>630</v>
      </c>
      <c r="B74" t="s">
        <v>99</v>
      </c>
      <c r="C74" s="6">
        <v>122433</v>
      </c>
      <c r="D74" s="6">
        <v>21669</v>
      </c>
      <c r="E74" s="6">
        <v>6560</v>
      </c>
    </row>
    <row r="75" spans="1:5" x14ac:dyDescent="0.2">
      <c r="A75" s="3">
        <v>657</v>
      </c>
      <c r="B75" t="s">
        <v>41</v>
      </c>
      <c r="C75" s="6">
        <v>90006</v>
      </c>
      <c r="D75" s="6">
        <v>17101</v>
      </c>
      <c r="E75" s="6">
        <v>5284</v>
      </c>
    </row>
    <row r="76" spans="1:5" x14ac:dyDescent="0.2">
      <c r="A76" s="3">
        <v>661</v>
      </c>
      <c r="B76" t="s">
        <v>45</v>
      </c>
      <c r="C76" s="6">
        <v>59201</v>
      </c>
      <c r="D76" s="6">
        <v>11775</v>
      </c>
      <c r="E76" s="6">
        <v>3535</v>
      </c>
    </row>
    <row r="77" spans="1:5" x14ac:dyDescent="0.2">
      <c r="A77" s="3">
        <v>665</v>
      </c>
      <c r="B77" t="s">
        <v>60</v>
      </c>
      <c r="C77" s="6">
        <v>18800</v>
      </c>
      <c r="D77" s="6">
        <v>4900</v>
      </c>
      <c r="E77" s="6">
        <v>1480</v>
      </c>
    </row>
    <row r="78" spans="1:5" x14ac:dyDescent="0.2">
      <c r="A78" s="3">
        <v>671</v>
      </c>
      <c r="B78" t="s">
        <v>89</v>
      </c>
      <c r="C78" s="6">
        <v>20229</v>
      </c>
      <c r="D78" s="6">
        <v>5327</v>
      </c>
      <c r="E78" s="6">
        <v>1592</v>
      </c>
    </row>
    <row r="79" spans="1:5" x14ac:dyDescent="0.2">
      <c r="A79" s="3">
        <v>706</v>
      </c>
      <c r="B79" t="s">
        <v>91</v>
      </c>
      <c r="C79" s="6">
        <v>44101</v>
      </c>
      <c r="D79" s="6">
        <v>10688</v>
      </c>
      <c r="E79" s="6">
        <v>3112</v>
      </c>
    </row>
    <row r="80" spans="1:5" x14ac:dyDescent="0.2">
      <c r="A80" s="3">
        <v>707</v>
      </c>
      <c r="B80" t="s">
        <v>67</v>
      </c>
      <c r="C80" s="6">
        <v>36658</v>
      </c>
      <c r="D80" s="6">
        <v>9051</v>
      </c>
      <c r="E80" s="6">
        <v>2653</v>
      </c>
    </row>
    <row r="81" spans="1:5" x14ac:dyDescent="0.2">
      <c r="A81" s="3">
        <v>710</v>
      </c>
      <c r="B81" t="s">
        <v>19</v>
      </c>
      <c r="C81" s="6">
        <v>49359</v>
      </c>
      <c r="D81" s="6">
        <v>8841</v>
      </c>
      <c r="E81" s="6">
        <v>2661</v>
      </c>
    </row>
    <row r="82" spans="1:5" x14ac:dyDescent="0.2">
      <c r="A82" s="3">
        <v>727</v>
      </c>
      <c r="B82" t="s">
        <v>71</v>
      </c>
      <c r="C82" s="6">
        <v>24083</v>
      </c>
      <c r="D82" s="6">
        <v>5463</v>
      </c>
      <c r="E82" s="6">
        <v>1592</v>
      </c>
    </row>
    <row r="83" spans="1:5" x14ac:dyDescent="0.2">
      <c r="A83" s="3">
        <v>730</v>
      </c>
      <c r="B83" t="s">
        <v>74</v>
      </c>
      <c r="C83" s="6">
        <v>100356</v>
      </c>
      <c r="D83" s="6">
        <v>19313</v>
      </c>
      <c r="E83" s="6">
        <v>5977</v>
      </c>
    </row>
    <row r="84" spans="1:5" x14ac:dyDescent="0.2">
      <c r="A84" s="3">
        <v>740</v>
      </c>
      <c r="B84" t="s">
        <v>82</v>
      </c>
      <c r="C84" s="6">
        <v>101574</v>
      </c>
      <c r="D84" s="6">
        <v>18691</v>
      </c>
      <c r="E84" s="6">
        <v>5223</v>
      </c>
    </row>
    <row r="85" spans="1:5" x14ac:dyDescent="0.2">
      <c r="A85" s="3">
        <v>741</v>
      </c>
      <c r="B85" t="s">
        <v>81</v>
      </c>
      <c r="C85" s="6">
        <v>3656</v>
      </c>
      <c r="D85" s="6">
        <v>1233</v>
      </c>
      <c r="E85" s="6">
        <v>360</v>
      </c>
    </row>
    <row r="86" spans="1:5" x14ac:dyDescent="0.2">
      <c r="A86" s="3">
        <v>746</v>
      </c>
      <c r="B86" t="s">
        <v>83</v>
      </c>
      <c r="C86" s="6">
        <v>65760</v>
      </c>
      <c r="D86" s="6">
        <v>11416</v>
      </c>
      <c r="E86" s="6">
        <v>3188</v>
      </c>
    </row>
    <row r="87" spans="1:5" x14ac:dyDescent="0.2">
      <c r="A87" s="3">
        <v>751</v>
      </c>
      <c r="B87" t="s">
        <v>106</v>
      </c>
      <c r="C87" s="6">
        <v>373388</v>
      </c>
      <c r="D87" s="6">
        <v>50628</v>
      </c>
      <c r="E87" s="6">
        <v>14596</v>
      </c>
    </row>
    <row r="88" spans="1:5" x14ac:dyDescent="0.2">
      <c r="A88" s="3">
        <v>756</v>
      </c>
      <c r="B88" t="s">
        <v>50</v>
      </c>
      <c r="C88" s="6">
        <v>43009</v>
      </c>
      <c r="D88" s="6">
        <v>8213</v>
      </c>
      <c r="E88" s="6">
        <v>2413</v>
      </c>
    </row>
    <row r="89" spans="1:5" x14ac:dyDescent="0.2">
      <c r="A89" s="3">
        <v>760</v>
      </c>
      <c r="B89" t="s">
        <v>76</v>
      </c>
      <c r="C89" s="6">
        <v>55582</v>
      </c>
      <c r="D89" s="6">
        <v>12275</v>
      </c>
      <c r="E89" s="6">
        <v>3775</v>
      </c>
    </row>
    <row r="90" spans="1:5" x14ac:dyDescent="0.2">
      <c r="A90" s="3">
        <v>766</v>
      </c>
      <c r="B90" t="s">
        <v>38</v>
      </c>
      <c r="C90" s="6">
        <v>48167</v>
      </c>
      <c r="D90" s="6">
        <v>9262</v>
      </c>
      <c r="E90" s="6">
        <v>2771</v>
      </c>
    </row>
    <row r="91" spans="1:5" x14ac:dyDescent="0.2">
      <c r="A91" s="3">
        <v>773</v>
      </c>
      <c r="B91" t="s">
        <v>66</v>
      </c>
      <c r="C91" s="6">
        <v>19520</v>
      </c>
      <c r="D91" s="6">
        <v>4982</v>
      </c>
      <c r="E91" s="6">
        <v>1517</v>
      </c>
    </row>
    <row r="92" spans="1:5" x14ac:dyDescent="0.2">
      <c r="A92" s="3">
        <v>779</v>
      </c>
      <c r="B92" t="s">
        <v>84</v>
      </c>
      <c r="C92" s="6">
        <v>44328</v>
      </c>
      <c r="D92" s="6">
        <v>10530</v>
      </c>
      <c r="E92" s="6">
        <v>3218</v>
      </c>
    </row>
    <row r="93" spans="1:5" x14ac:dyDescent="0.2">
      <c r="A93" s="3">
        <v>787</v>
      </c>
      <c r="B93" t="s">
        <v>93</v>
      </c>
      <c r="C93" s="6">
        <v>42698</v>
      </c>
      <c r="D93" s="6">
        <v>10011</v>
      </c>
      <c r="E93" s="6">
        <v>2878</v>
      </c>
    </row>
    <row r="94" spans="1:5" x14ac:dyDescent="0.2">
      <c r="A94" s="3">
        <v>791</v>
      </c>
      <c r="B94" t="s">
        <v>101</v>
      </c>
      <c r="C94" s="6">
        <v>97621</v>
      </c>
      <c r="D94" s="6">
        <v>19462</v>
      </c>
      <c r="E94" s="6">
        <v>5785</v>
      </c>
    </row>
    <row r="95" spans="1:5" x14ac:dyDescent="0.2">
      <c r="A95" s="3">
        <v>810</v>
      </c>
      <c r="B95" t="s">
        <v>13</v>
      </c>
      <c r="C95" s="6">
        <v>36706</v>
      </c>
      <c r="D95" s="6">
        <v>7689</v>
      </c>
      <c r="E95" s="6">
        <v>2405</v>
      </c>
    </row>
    <row r="96" spans="1:5" x14ac:dyDescent="0.2">
      <c r="A96" s="3">
        <v>813</v>
      </c>
      <c r="B96" t="s">
        <v>26</v>
      </c>
      <c r="C96" s="6">
        <v>57882</v>
      </c>
      <c r="D96" s="6">
        <v>15146</v>
      </c>
      <c r="E96" s="6">
        <v>4775</v>
      </c>
    </row>
    <row r="97" spans="1:5" x14ac:dyDescent="0.2">
      <c r="A97" s="3">
        <v>820</v>
      </c>
      <c r="B97" t="s">
        <v>115</v>
      </c>
      <c r="C97" s="6">
        <v>35818</v>
      </c>
      <c r="D97" s="6">
        <v>8343</v>
      </c>
      <c r="E97" s="6">
        <v>2611</v>
      </c>
    </row>
    <row r="98" spans="1:5" x14ac:dyDescent="0.2">
      <c r="A98" s="3">
        <v>825</v>
      </c>
      <c r="B98" t="s">
        <v>63</v>
      </c>
      <c r="C98" s="6">
        <v>1719</v>
      </c>
      <c r="D98" s="6">
        <v>667</v>
      </c>
      <c r="E98" s="6">
        <v>196</v>
      </c>
    </row>
    <row r="99" spans="1:5" x14ac:dyDescent="0.2">
      <c r="A99" s="3">
        <v>840</v>
      </c>
      <c r="B99" t="s">
        <v>75</v>
      </c>
      <c r="C99" s="6">
        <v>30942</v>
      </c>
      <c r="D99" s="6">
        <v>5803</v>
      </c>
      <c r="E99" s="6">
        <v>1669</v>
      </c>
    </row>
    <row r="100" spans="1:5" x14ac:dyDescent="0.2">
      <c r="A100" s="3">
        <v>846</v>
      </c>
      <c r="B100" t="s">
        <v>64</v>
      </c>
      <c r="C100" s="6">
        <v>41606</v>
      </c>
      <c r="D100" s="6">
        <v>9454</v>
      </c>
      <c r="E100" s="6">
        <v>2741</v>
      </c>
    </row>
    <row r="101" spans="1:5" x14ac:dyDescent="0.2">
      <c r="A101" s="3">
        <v>849</v>
      </c>
      <c r="B101" t="s">
        <v>52</v>
      </c>
      <c r="C101" s="6">
        <v>37954</v>
      </c>
      <c r="D101" s="6">
        <v>9034</v>
      </c>
      <c r="E101" s="6">
        <v>2653</v>
      </c>
    </row>
    <row r="102" spans="1:5" x14ac:dyDescent="0.2">
      <c r="A102" s="3">
        <v>851</v>
      </c>
      <c r="B102" t="s">
        <v>105</v>
      </c>
      <c r="C102" s="6">
        <v>224612</v>
      </c>
      <c r="D102" s="6">
        <v>37321</v>
      </c>
      <c r="E102" s="6">
        <v>11403</v>
      </c>
    </row>
    <row r="103" spans="1:5" x14ac:dyDescent="0.2">
      <c r="A103" s="3">
        <v>860</v>
      </c>
      <c r="B103" t="s">
        <v>43</v>
      </c>
      <c r="C103" s="6">
        <v>63311</v>
      </c>
      <c r="D103" s="6">
        <v>14827</v>
      </c>
      <c r="E103" s="6">
        <v>4543</v>
      </c>
    </row>
    <row r="104" spans="1:5" x14ac:dyDescent="0.2">
      <c r="A104" s="3"/>
      <c r="B104" t="s">
        <v>110</v>
      </c>
      <c r="C104" s="6">
        <v>5992734</v>
      </c>
      <c r="D104" s="6">
        <v>1115204</v>
      </c>
      <c r="E104" s="6">
        <v>339337</v>
      </c>
    </row>
    <row r="106" spans="1:5" x14ac:dyDescent="0.2">
      <c r="A106" t="s">
        <v>160</v>
      </c>
    </row>
  </sheetData>
  <mergeCells count="1">
    <mergeCell ref="C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3301-6ADE-4E9B-BD91-3B3474B16F07}">
  <dimension ref="A1:I106"/>
  <sheetViews>
    <sheetView workbookViewId="0">
      <selection sqref="A1:XFD1048576"/>
    </sheetView>
  </sheetViews>
  <sheetFormatPr defaultColWidth="8.88671875" defaultRowHeight="14.25" x14ac:dyDescent="0.2"/>
  <cols>
    <col min="1" max="1" width="27.77734375" style="11" customWidth="1"/>
    <col min="2" max="16384" width="8.88671875" style="11"/>
  </cols>
  <sheetData>
    <row r="1" spans="1:9" s="9" customFormat="1" ht="30.75" customHeight="1" x14ac:dyDescent="0.25">
      <c r="A1" s="8" t="s">
        <v>116</v>
      </c>
    </row>
    <row r="2" spans="1:9" x14ac:dyDescent="0.2">
      <c r="A2" s="10" t="s">
        <v>109</v>
      </c>
    </row>
    <row r="3" spans="1:9" x14ac:dyDescent="0.2">
      <c r="B3" s="4"/>
      <c r="E3" s="15" t="s">
        <v>117</v>
      </c>
      <c r="F3" s="15" t="s">
        <v>118</v>
      </c>
      <c r="G3" s="15" t="s">
        <v>119</v>
      </c>
      <c r="H3" s="15" t="s">
        <v>120</v>
      </c>
      <c r="I3" s="15" t="s">
        <v>112</v>
      </c>
    </row>
    <row r="4" spans="1:9" x14ac:dyDescent="0.2">
      <c r="A4" s="12" t="s">
        <v>121</v>
      </c>
      <c r="B4" s="4" t="s">
        <v>161</v>
      </c>
      <c r="C4" s="11">
        <v>101</v>
      </c>
      <c r="D4" s="11" t="s">
        <v>56</v>
      </c>
      <c r="E4" s="11">
        <v>8641.2999999999993</v>
      </c>
      <c r="F4" s="11">
        <v>2132.5</v>
      </c>
      <c r="G4" s="11">
        <v>1568.8</v>
      </c>
      <c r="H4" s="11">
        <v>1057.5</v>
      </c>
      <c r="I4" s="11">
        <v>4758.8</v>
      </c>
    </row>
    <row r="5" spans="1:9" x14ac:dyDescent="0.2">
      <c r="B5" s="4" t="s">
        <v>161</v>
      </c>
      <c r="C5" s="11">
        <v>147</v>
      </c>
      <c r="D5" s="11" t="s">
        <v>25</v>
      </c>
      <c r="E5" s="11">
        <v>2082.1999999999998</v>
      </c>
      <c r="F5" s="11">
        <v>531.20000000000005</v>
      </c>
      <c r="G5" s="11">
        <v>462.7</v>
      </c>
      <c r="H5" s="11">
        <v>362.5</v>
      </c>
      <c r="I5" s="11">
        <v>1356.4</v>
      </c>
    </row>
    <row r="6" spans="1:9" x14ac:dyDescent="0.2">
      <c r="B6" s="4" t="s">
        <v>161</v>
      </c>
      <c r="C6" s="11">
        <v>151</v>
      </c>
      <c r="D6" s="11" t="s">
        <v>9</v>
      </c>
      <c r="E6" s="11">
        <v>1369.6</v>
      </c>
      <c r="F6" s="11">
        <v>329.7</v>
      </c>
      <c r="G6" s="11">
        <v>371</v>
      </c>
      <c r="H6" s="11">
        <v>261.2</v>
      </c>
      <c r="I6" s="11">
        <v>961.90000000000009</v>
      </c>
    </row>
    <row r="7" spans="1:9" x14ac:dyDescent="0.2">
      <c r="B7" s="4" t="s">
        <v>161</v>
      </c>
      <c r="C7" s="11">
        <v>153</v>
      </c>
      <c r="D7" s="11" t="s">
        <v>12</v>
      </c>
      <c r="E7" s="11">
        <v>723.2</v>
      </c>
      <c r="F7" s="11">
        <v>157.30000000000001</v>
      </c>
      <c r="G7" s="11">
        <v>157.5</v>
      </c>
      <c r="H7" s="11">
        <v>168.2</v>
      </c>
      <c r="I7" s="11">
        <v>483</v>
      </c>
    </row>
    <row r="8" spans="1:9" x14ac:dyDescent="0.2">
      <c r="B8" s="4" t="s">
        <v>161</v>
      </c>
      <c r="C8" s="11">
        <v>155</v>
      </c>
      <c r="D8" s="11" t="s">
        <v>15</v>
      </c>
      <c r="E8" s="11">
        <v>393</v>
      </c>
      <c r="F8" s="11">
        <v>90</v>
      </c>
      <c r="G8" s="11">
        <v>116.8</v>
      </c>
      <c r="H8" s="11">
        <v>91.3</v>
      </c>
      <c r="I8" s="11">
        <v>298.10000000000002</v>
      </c>
    </row>
    <row r="9" spans="1:9" x14ac:dyDescent="0.2">
      <c r="B9" s="4" t="s">
        <v>161</v>
      </c>
      <c r="C9" s="11">
        <v>157</v>
      </c>
      <c r="D9" s="11" t="s">
        <v>30</v>
      </c>
      <c r="E9" s="11">
        <v>1547.4</v>
      </c>
      <c r="F9" s="11">
        <v>333.5</v>
      </c>
      <c r="G9" s="11">
        <v>390.5</v>
      </c>
      <c r="H9" s="11">
        <v>378.2</v>
      </c>
      <c r="I9" s="11">
        <v>1102.2</v>
      </c>
    </row>
    <row r="10" spans="1:9" x14ac:dyDescent="0.2">
      <c r="B10" s="4" t="s">
        <v>161</v>
      </c>
      <c r="C10" s="11">
        <v>159</v>
      </c>
      <c r="D10" s="11" t="s">
        <v>31</v>
      </c>
      <c r="E10" s="11">
        <v>1294.5</v>
      </c>
      <c r="F10" s="11">
        <v>273.3</v>
      </c>
      <c r="G10" s="11">
        <v>287.5</v>
      </c>
      <c r="H10" s="11">
        <v>277.7</v>
      </c>
      <c r="I10" s="11">
        <v>838.5</v>
      </c>
    </row>
    <row r="11" spans="1:9" x14ac:dyDescent="0.2">
      <c r="B11" s="4" t="s">
        <v>161</v>
      </c>
      <c r="C11" s="11">
        <v>161</v>
      </c>
      <c r="D11" s="11" t="s">
        <v>32</v>
      </c>
      <c r="E11" s="11">
        <v>691.9</v>
      </c>
      <c r="F11" s="11">
        <v>153.19999999999999</v>
      </c>
      <c r="G11" s="11">
        <v>172.3</v>
      </c>
      <c r="H11" s="11">
        <v>144.80000000000001</v>
      </c>
      <c r="I11" s="11">
        <v>470.3</v>
      </c>
    </row>
    <row r="12" spans="1:9" x14ac:dyDescent="0.2">
      <c r="B12" s="4" t="s">
        <v>161</v>
      </c>
      <c r="C12" s="11">
        <v>163</v>
      </c>
      <c r="D12" s="11" t="s">
        <v>40</v>
      </c>
      <c r="E12" s="11">
        <v>568.29999999999995</v>
      </c>
      <c r="F12" s="11">
        <v>127.8</v>
      </c>
      <c r="G12" s="11">
        <v>113</v>
      </c>
      <c r="H12" s="11">
        <v>123.5</v>
      </c>
      <c r="I12" s="11">
        <v>364.3</v>
      </c>
    </row>
    <row r="13" spans="1:9" x14ac:dyDescent="0.2">
      <c r="B13" s="4" t="s">
        <v>161</v>
      </c>
      <c r="C13" s="11">
        <v>165</v>
      </c>
      <c r="D13" s="11" t="s">
        <v>4</v>
      </c>
      <c r="E13" s="11">
        <v>710.5</v>
      </c>
      <c r="F13" s="11">
        <v>204.2</v>
      </c>
      <c r="G13" s="11">
        <v>147</v>
      </c>
      <c r="H13" s="11">
        <v>89.3</v>
      </c>
      <c r="I13" s="11">
        <v>440.5</v>
      </c>
    </row>
    <row r="14" spans="1:9" x14ac:dyDescent="0.2">
      <c r="B14" s="4" t="s">
        <v>161</v>
      </c>
      <c r="C14" s="11">
        <v>167</v>
      </c>
      <c r="D14" s="11" t="s">
        <v>47</v>
      </c>
      <c r="E14" s="11">
        <v>1062.3</v>
      </c>
      <c r="F14" s="11">
        <v>274.8</v>
      </c>
      <c r="G14" s="11">
        <v>248</v>
      </c>
      <c r="H14" s="11">
        <v>194</v>
      </c>
      <c r="I14" s="11">
        <v>716.8</v>
      </c>
    </row>
    <row r="15" spans="1:9" x14ac:dyDescent="0.2">
      <c r="B15" s="4" t="s">
        <v>161</v>
      </c>
      <c r="C15" s="11">
        <v>169</v>
      </c>
      <c r="D15" s="11" t="s">
        <v>48</v>
      </c>
      <c r="E15" s="11">
        <v>1210.9000000000001</v>
      </c>
      <c r="F15" s="11">
        <v>327.7</v>
      </c>
      <c r="G15" s="11">
        <v>257.3</v>
      </c>
      <c r="H15" s="11">
        <v>182.2</v>
      </c>
      <c r="I15" s="11">
        <v>767.2</v>
      </c>
    </row>
    <row r="16" spans="1:9" x14ac:dyDescent="0.2">
      <c r="B16" s="4" t="s">
        <v>161</v>
      </c>
      <c r="C16" s="11">
        <v>173</v>
      </c>
      <c r="D16" s="11" t="s">
        <v>62</v>
      </c>
      <c r="E16" s="11">
        <v>1058.8</v>
      </c>
      <c r="F16" s="11">
        <v>232</v>
      </c>
      <c r="G16" s="11">
        <v>235</v>
      </c>
      <c r="H16" s="11">
        <v>259</v>
      </c>
      <c r="I16" s="11">
        <v>726</v>
      </c>
    </row>
    <row r="17" spans="2:9" x14ac:dyDescent="0.2">
      <c r="B17" s="4" t="s">
        <v>161</v>
      </c>
      <c r="C17" s="11">
        <v>175</v>
      </c>
      <c r="D17" s="11" t="s">
        <v>80</v>
      </c>
      <c r="E17" s="11">
        <v>985.1</v>
      </c>
      <c r="F17" s="11">
        <v>211.3</v>
      </c>
      <c r="G17" s="11">
        <v>235.3</v>
      </c>
      <c r="H17" s="11">
        <v>211.8</v>
      </c>
      <c r="I17" s="11">
        <v>658.40000000000009</v>
      </c>
    </row>
    <row r="18" spans="2:9" x14ac:dyDescent="0.2">
      <c r="B18" s="4" t="s">
        <v>161</v>
      </c>
      <c r="C18" s="11">
        <v>183</v>
      </c>
      <c r="D18" s="11" t="s">
        <v>51</v>
      </c>
      <c r="E18" s="11">
        <v>450.7</v>
      </c>
      <c r="F18" s="11">
        <v>126</v>
      </c>
      <c r="G18" s="11">
        <v>86.3</v>
      </c>
      <c r="H18" s="11">
        <v>42.7</v>
      </c>
      <c r="I18" s="11">
        <v>255</v>
      </c>
    </row>
    <row r="19" spans="2:9" x14ac:dyDescent="0.2">
      <c r="B19" s="4" t="s">
        <v>161</v>
      </c>
      <c r="C19" s="11">
        <v>185</v>
      </c>
      <c r="D19" s="11" t="s">
        <v>95</v>
      </c>
      <c r="E19" s="11">
        <v>1183.4000000000001</v>
      </c>
      <c r="F19" s="11">
        <v>305.7</v>
      </c>
      <c r="G19" s="11">
        <v>246.3</v>
      </c>
      <c r="H19" s="11">
        <v>190.3</v>
      </c>
      <c r="I19" s="11">
        <v>742.3</v>
      </c>
    </row>
    <row r="20" spans="2:9" x14ac:dyDescent="0.2">
      <c r="B20" s="4" t="s">
        <v>161</v>
      </c>
      <c r="C20" s="11">
        <v>187</v>
      </c>
      <c r="D20" s="11" t="s">
        <v>96</v>
      </c>
      <c r="E20" s="11">
        <v>388.5</v>
      </c>
      <c r="F20" s="11">
        <v>113.5</v>
      </c>
      <c r="G20" s="11">
        <v>89</v>
      </c>
      <c r="H20" s="11">
        <v>64.5</v>
      </c>
      <c r="I20" s="11">
        <v>267</v>
      </c>
    </row>
    <row r="21" spans="2:9" x14ac:dyDescent="0.2">
      <c r="B21" s="4" t="s">
        <v>161</v>
      </c>
      <c r="C21" s="11">
        <v>190</v>
      </c>
      <c r="D21" s="11" t="s">
        <v>28</v>
      </c>
      <c r="E21" s="11">
        <v>942</v>
      </c>
      <c r="F21" s="11">
        <v>213.8</v>
      </c>
      <c r="G21" s="11">
        <v>230.2</v>
      </c>
      <c r="H21" s="11">
        <v>245.2</v>
      </c>
      <c r="I21" s="11">
        <v>689.2</v>
      </c>
    </row>
    <row r="22" spans="2:9" x14ac:dyDescent="0.2">
      <c r="B22" s="4" t="s">
        <v>161</v>
      </c>
      <c r="C22" s="11">
        <v>201</v>
      </c>
      <c r="D22" s="11" t="s">
        <v>6</v>
      </c>
      <c r="E22" s="11">
        <v>505.5</v>
      </c>
      <c r="F22" s="11">
        <v>118.7</v>
      </c>
      <c r="G22" s="11">
        <v>146</v>
      </c>
      <c r="H22" s="11">
        <v>109.2</v>
      </c>
      <c r="I22" s="11">
        <v>373.9</v>
      </c>
    </row>
    <row r="23" spans="2:9" x14ac:dyDescent="0.2">
      <c r="B23" s="4" t="s">
        <v>161</v>
      </c>
      <c r="C23" s="11">
        <v>210</v>
      </c>
      <c r="D23" s="11" t="s">
        <v>23</v>
      </c>
      <c r="E23" s="11">
        <v>845.7</v>
      </c>
      <c r="F23" s="11">
        <v>208.2</v>
      </c>
      <c r="G23" s="11">
        <v>215.3</v>
      </c>
      <c r="H23" s="11">
        <v>148.69999999999999</v>
      </c>
      <c r="I23" s="11">
        <v>572.20000000000005</v>
      </c>
    </row>
    <row r="24" spans="2:9" x14ac:dyDescent="0.2">
      <c r="B24" s="4" t="s">
        <v>161</v>
      </c>
      <c r="C24" s="11">
        <v>217</v>
      </c>
      <c r="D24" s="11" t="s">
        <v>39</v>
      </c>
      <c r="E24" s="11">
        <v>1361.6</v>
      </c>
      <c r="F24" s="11">
        <v>340.2</v>
      </c>
      <c r="G24" s="11">
        <v>299.5</v>
      </c>
      <c r="H24" s="11">
        <v>279</v>
      </c>
      <c r="I24" s="11">
        <v>918.7</v>
      </c>
    </row>
    <row r="25" spans="2:9" x14ac:dyDescent="0.2">
      <c r="B25" s="4" t="s">
        <v>161</v>
      </c>
      <c r="C25" s="11">
        <v>219</v>
      </c>
      <c r="D25" s="11" t="s">
        <v>42</v>
      </c>
      <c r="E25" s="11">
        <v>813.9</v>
      </c>
      <c r="F25" s="11">
        <v>209.5</v>
      </c>
      <c r="G25" s="11">
        <v>219.7</v>
      </c>
      <c r="H25" s="11">
        <v>143.5</v>
      </c>
      <c r="I25" s="11">
        <v>572.70000000000005</v>
      </c>
    </row>
    <row r="26" spans="2:9" x14ac:dyDescent="0.2">
      <c r="B26" s="4" t="s">
        <v>161</v>
      </c>
      <c r="C26" s="11">
        <v>223</v>
      </c>
      <c r="D26" s="11" t="s">
        <v>49</v>
      </c>
      <c r="E26" s="11">
        <v>740.3</v>
      </c>
      <c r="F26" s="11">
        <v>177.8</v>
      </c>
      <c r="G26" s="11">
        <v>211.5</v>
      </c>
      <c r="H26" s="11">
        <v>171</v>
      </c>
      <c r="I26" s="11">
        <v>560.29999999999995</v>
      </c>
    </row>
    <row r="27" spans="2:9" x14ac:dyDescent="0.2">
      <c r="B27" s="4" t="s">
        <v>161</v>
      </c>
      <c r="C27" s="11">
        <v>230</v>
      </c>
      <c r="D27" s="11" t="s">
        <v>79</v>
      </c>
      <c r="E27" s="11">
        <v>1291.4000000000001</v>
      </c>
      <c r="F27" s="11">
        <v>304.2</v>
      </c>
      <c r="G27" s="11">
        <v>338</v>
      </c>
      <c r="H27" s="11">
        <v>352.5</v>
      </c>
      <c r="I27" s="11">
        <v>994.7</v>
      </c>
    </row>
    <row r="28" spans="2:9" x14ac:dyDescent="0.2">
      <c r="B28" s="4" t="s">
        <v>161</v>
      </c>
      <c r="C28" s="11">
        <v>240</v>
      </c>
      <c r="D28" s="11" t="s">
        <v>16</v>
      </c>
      <c r="E28" s="11">
        <v>681.9</v>
      </c>
      <c r="F28" s="11">
        <v>189.7</v>
      </c>
      <c r="G28" s="11">
        <v>168.5</v>
      </c>
      <c r="H28" s="11">
        <v>114.2</v>
      </c>
      <c r="I28" s="11">
        <v>472.4</v>
      </c>
    </row>
    <row r="29" spans="2:9" x14ac:dyDescent="0.2">
      <c r="B29" s="4" t="s">
        <v>161</v>
      </c>
      <c r="C29" s="11">
        <v>250</v>
      </c>
      <c r="D29" s="11" t="s">
        <v>27</v>
      </c>
      <c r="E29" s="11">
        <v>883.7</v>
      </c>
      <c r="F29" s="11">
        <v>234.5</v>
      </c>
      <c r="G29" s="11">
        <v>220.8</v>
      </c>
      <c r="H29" s="11">
        <v>150.80000000000001</v>
      </c>
      <c r="I29" s="11">
        <v>606.1</v>
      </c>
    </row>
    <row r="30" spans="2:9" x14ac:dyDescent="0.2">
      <c r="B30" s="4" t="s">
        <v>161</v>
      </c>
      <c r="C30" s="11">
        <v>253</v>
      </c>
      <c r="D30" s="11" t="s">
        <v>33</v>
      </c>
      <c r="E30" s="11">
        <v>1145.5</v>
      </c>
      <c r="F30" s="11">
        <v>307.8</v>
      </c>
      <c r="G30" s="11">
        <v>281.2</v>
      </c>
      <c r="H30" s="11">
        <v>154.19999999999999</v>
      </c>
      <c r="I30" s="11">
        <v>743.2</v>
      </c>
    </row>
    <row r="31" spans="2:9" x14ac:dyDescent="0.2">
      <c r="B31" s="4" t="s">
        <v>161</v>
      </c>
      <c r="C31" s="11">
        <v>259</v>
      </c>
      <c r="D31" s="11" t="s">
        <v>57</v>
      </c>
      <c r="E31" s="11">
        <v>1288</v>
      </c>
      <c r="F31" s="11">
        <v>340.8</v>
      </c>
      <c r="G31" s="11">
        <v>315.2</v>
      </c>
      <c r="H31" s="11">
        <v>230</v>
      </c>
      <c r="I31" s="11">
        <v>886</v>
      </c>
    </row>
    <row r="32" spans="2:9" x14ac:dyDescent="0.2">
      <c r="B32" s="4" t="s">
        <v>161</v>
      </c>
      <c r="C32" s="11">
        <v>260</v>
      </c>
      <c r="D32" s="11" t="s">
        <v>37</v>
      </c>
      <c r="E32" s="11">
        <v>938.7</v>
      </c>
      <c r="F32" s="11">
        <v>252.7</v>
      </c>
      <c r="G32" s="11">
        <v>217.2</v>
      </c>
      <c r="H32" s="11">
        <v>147</v>
      </c>
      <c r="I32" s="11">
        <v>616.9</v>
      </c>
    </row>
    <row r="33" spans="2:9" x14ac:dyDescent="0.2">
      <c r="B33" s="4" t="s">
        <v>161</v>
      </c>
      <c r="C33" s="11">
        <v>265</v>
      </c>
      <c r="D33" s="11" t="s">
        <v>78</v>
      </c>
      <c r="E33" s="11">
        <v>1824.3</v>
      </c>
      <c r="F33" s="11">
        <v>472</v>
      </c>
      <c r="G33" s="11">
        <v>431</v>
      </c>
      <c r="H33" s="11">
        <v>339.8</v>
      </c>
      <c r="I33" s="11">
        <v>1242.8</v>
      </c>
    </row>
    <row r="34" spans="2:9" x14ac:dyDescent="0.2">
      <c r="B34" s="4" t="s">
        <v>161</v>
      </c>
      <c r="C34" s="11">
        <v>269</v>
      </c>
      <c r="D34" s="11" t="s">
        <v>86</v>
      </c>
      <c r="E34" s="11">
        <v>535.79999999999995</v>
      </c>
      <c r="F34" s="11">
        <v>136.19999999999999</v>
      </c>
      <c r="G34" s="11">
        <v>128</v>
      </c>
      <c r="H34" s="11">
        <v>87</v>
      </c>
      <c r="I34" s="11">
        <v>351.2</v>
      </c>
    </row>
    <row r="35" spans="2:9" x14ac:dyDescent="0.2">
      <c r="B35" s="4" t="s">
        <v>161</v>
      </c>
      <c r="C35" s="11">
        <v>270</v>
      </c>
      <c r="D35" s="11" t="s">
        <v>34</v>
      </c>
      <c r="E35" s="11">
        <v>815.3</v>
      </c>
      <c r="F35" s="11">
        <v>223.5</v>
      </c>
      <c r="G35" s="11">
        <v>187.3</v>
      </c>
      <c r="H35" s="11">
        <v>128.5</v>
      </c>
      <c r="I35" s="11">
        <v>539.29999999999995</v>
      </c>
    </row>
    <row r="36" spans="2:9" x14ac:dyDescent="0.2">
      <c r="B36" s="4" t="s">
        <v>161</v>
      </c>
      <c r="C36" s="11">
        <v>306</v>
      </c>
      <c r="D36" s="11" t="s">
        <v>73</v>
      </c>
      <c r="E36" s="11">
        <v>993.4</v>
      </c>
      <c r="F36" s="11">
        <v>242</v>
      </c>
      <c r="G36" s="11">
        <v>218.5</v>
      </c>
      <c r="H36" s="11">
        <v>147.80000000000001</v>
      </c>
      <c r="I36" s="11">
        <v>608.29999999999995</v>
      </c>
    </row>
    <row r="37" spans="2:9" x14ac:dyDescent="0.2">
      <c r="B37" s="4" t="s">
        <v>161</v>
      </c>
      <c r="C37" s="11">
        <v>316</v>
      </c>
      <c r="D37" s="11" t="s">
        <v>44</v>
      </c>
      <c r="E37" s="11">
        <v>1648.8</v>
      </c>
      <c r="F37" s="11">
        <v>357.7</v>
      </c>
      <c r="G37" s="11">
        <v>384.3</v>
      </c>
      <c r="H37" s="11">
        <v>310.7</v>
      </c>
      <c r="I37" s="11">
        <v>1052.7</v>
      </c>
    </row>
    <row r="38" spans="2:9" x14ac:dyDescent="0.2">
      <c r="B38" s="4" t="s">
        <v>161</v>
      </c>
      <c r="C38" s="11">
        <v>320</v>
      </c>
      <c r="D38" s="11" t="s">
        <v>21</v>
      </c>
      <c r="E38" s="11">
        <v>804.9</v>
      </c>
      <c r="F38" s="11">
        <v>160.5</v>
      </c>
      <c r="G38" s="11">
        <v>215.7</v>
      </c>
      <c r="H38" s="11">
        <v>152.30000000000001</v>
      </c>
      <c r="I38" s="11">
        <v>528.5</v>
      </c>
    </row>
    <row r="39" spans="2:9" x14ac:dyDescent="0.2">
      <c r="B39" s="4" t="s">
        <v>161</v>
      </c>
      <c r="C39" s="11">
        <v>326</v>
      </c>
      <c r="D39" s="11" t="s">
        <v>53</v>
      </c>
      <c r="E39" s="11">
        <v>1642.2</v>
      </c>
      <c r="F39" s="11">
        <v>408.2</v>
      </c>
      <c r="G39" s="11">
        <v>358.7</v>
      </c>
      <c r="H39" s="11">
        <v>244.8</v>
      </c>
      <c r="I39" s="11">
        <v>1011.7</v>
      </c>
    </row>
    <row r="40" spans="2:9" x14ac:dyDescent="0.2">
      <c r="B40" s="4" t="s">
        <v>161</v>
      </c>
      <c r="C40" s="11">
        <v>329</v>
      </c>
      <c r="D40" s="11" t="s">
        <v>77</v>
      </c>
      <c r="E40" s="11">
        <v>789.7</v>
      </c>
      <c r="F40" s="11">
        <v>192.8</v>
      </c>
      <c r="G40" s="11">
        <v>186.5</v>
      </c>
      <c r="H40" s="11">
        <v>134.30000000000001</v>
      </c>
      <c r="I40" s="11">
        <v>513.6</v>
      </c>
    </row>
    <row r="41" spans="2:9" x14ac:dyDescent="0.2">
      <c r="B41" s="4" t="s">
        <v>161</v>
      </c>
      <c r="C41" s="11">
        <v>330</v>
      </c>
      <c r="D41" s="11" t="s">
        <v>85</v>
      </c>
      <c r="E41" s="11">
        <v>2031.7</v>
      </c>
      <c r="F41" s="11">
        <v>485.3</v>
      </c>
      <c r="G41" s="11">
        <v>484</v>
      </c>
      <c r="H41" s="11">
        <v>371.3</v>
      </c>
      <c r="I41" s="11">
        <v>1340.6</v>
      </c>
    </row>
    <row r="42" spans="2:9" x14ac:dyDescent="0.2">
      <c r="B42" s="4" t="s">
        <v>161</v>
      </c>
      <c r="C42" s="11">
        <v>336</v>
      </c>
      <c r="D42" s="11" t="s">
        <v>88</v>
      </c>
      <c r="E42" s="11">
        <v>610.1</v>
      </c>
      <c r="F42" s="11">
        <v>152.5</v>
      </c>
      <c r="G42" s="11">
        <v>142.69999999999999</v>
      </c>
      <c r="H42" s="11">
        <v>107.8</v>
      </c>
      <c r="I42" s="11">
        <v>403</v>
      </c>
    </row>
    <row r="43" spans="2:9" x14ac:dyDescent="0.2">
      <c r="B43" s="4" t="s">
        <v>161</v>
      </c>
      <c r="C43" s="11">
        <v>340</v>
      </c>
      <c r="D43" s="11" t="s">
        <v>87</v>
      </c>
      <c r="E43" s="11">
        <v>790.7</v>
      </c>
      <c r="F43" s="11">
        <v>194.8</v>
      </c>
      <c r="G43" s="11">
        <v>178.5</v>
      </c>
      <c r="H43" s="11">
        <v>139.19999999999999</v>
      </c>
      <c r="I43" s="11">
        <v>512.5</v>
      </c>
    </row>
    <row r="44" spans="2:9" x14ac:dyDescent="0.2">
      <c r="B44" s="4" t="s">
        <v>161</v>
      </c>
      <c r="C44" s="11">
        <v>350</v>
      </c>
      <c r="D44" s="11" t="s">
        <v>59</v>
      </c>
      <c r="E44" s="11">
        <v>561.4</v>
      </c>
      <c r="F44" s="11">
        <v>145.80000000000001</v>
      </c>
      <c r="G44" s="11">
        <v>130.80000000000001</v>
      </c>
      <c r="H44" s="11">
        <v>111.2</v>
      </c>
      <c r="I44" s="11">
        <v>387.8</v>
      </c>
    </row>
    <row r="45" spans="2:9" x14ac:dyDescent="0.2">
      <c r="B45" s="4" t="s">
        <v>161</v>
      </c>
      <c r="C45" s="11">
        <v>360</v>
      </c>
      <c r="D45" s="11" t="s">
        <v>61</v>
      </c>
      <c r="E45" s="11">
        <v>1308.5999999999999</v>
      </c>
      <c r="F45" s="11">
        <v>307.7</v>
      </c>
      <c r="G45" s="11">
        <v>295.8</v>
      </c>
      <c r="H45" s="11">
        <v>238.7</v>
      </c>
      <c r="I45" s="11">
        <v>842.2</v>
      </c>
    </row>
    <row r="46" spans="2:9" x14ac:dyDescent="0.2">
      <c r="B46" s="4" t="s">
        <v>161</v>
      </c>
      <c r="C46" s="11">
        <v>370</v>
      </c>
      <c r="D46" s="11" t="s">
        <v>70</v>
      </c>
      <c r="E46" s="11">
        <v>1875.2</v>
      </c>
      <c r="F46" s="11">
        <v>456</v>
      </c>
      <c r="G46" s="11">
        <v>443.3</v>
      </c>
      <c r="H46" s="11">
        <v>310.3</v>
      </c>
      <c r="I46" s="11">
        <v>1209.5999999999999</v>
      </c>
    </row>
    <row r="47" spans="2:9" x14ac:dyDescent="0.2">
      <c r="B47" s="4" t="s">
        <v>161</v>
      </c>
      <c r="C47" s="11">
        <v>376</v>
      </c>
      <c r="D47" s="11" t="s">
        <v>35</v>
      </c>
      <c r="E47" s="11">
        <v>1550.9</v>
      </c>
      <c r="F47" s="11">
        <v>382</v>
      </c>
      <c r="G47" s="11">
        <v>358.7</v>
      </c>
      <c r="H47" s="11">
        <v>309.3</v>
      </c>
      <c r="I47" s="11">
        <v>1050</v>
      </c>
    </row>
    <row r="48" spans="2:9" x14ac:dyDescent="0.2">
      <c r="B48" s="4" t="s">
        <v>161</v>
      </c>
      <c r="C48" s="11">
        <v>390</v>
      </c>
      <c r="D48" s="11" t="s">
        <v>102</v>
      </c>
      <c r="E48" s="11">
        <v>1365</v>
      </c>
      <c r="F48" s="11">
        <v>325.2</v>
      </c>
      <c r="G48" s="11">
        <v>289.5</v>
      </c>
      <c r="H48" s="11">
        <v>247</v>
      </c>
      <c r="I48" s="11">
        <v>861.7</v>
      </c>
    </row>
    <row r="49" spans="2:9" x14ac:dyDescent="0.2">
      <c r="B49" s="4" t="s">
        <v>161</v>
      </c>
      <c r="C49" s="11">
        <v>400</v>
      </c>
      <c r="D49" s="11" t="s">
        <v>11</v>
      </c>
      <c r="E49" s="11">
        <v>1011</v>
      </c>
      <c r="F49" s="11">
        <v>212.5</v>
      </c>
      <c r="G49" s="11">
        <v>222.5</v>
      </c>
      <c r="H49" s="11">
        <v>222.8</v>
      </c>
      <c r="I49" s="11">
        <v>657.8</v>
      </c>
    </row>
    <row r="50" spans="2:9" x14ac:dyDescent="0.2">
      <c r="B50" s="4" t="s">
        <v>161</v>
      </c>
      <c r="C50" s="11">
        <v>410</v>
      </c>
      <c r="D50" s="11" t="s">
        <v>65</v>
      </c>
      <c r="E50" s="11">
        <v>758.4</v>
      </c>
      <c r="F50" s="11">
        <v>171.8</v>
      </c>
      <c r="G50" s="11">
        <v>205</v>
      </c>
      <c r="H50" s="11">
        <v>153.5</v>
      </c>
      <c r="I50" s="11">
        <v>530.29999999999995</v>
      </c>
    </row>
    <row r="51" spans="2:9" x14ac:dyDescent="0.2">
      <c r="B51" s="4" t="s">
        <v>161</v>
      </c>
      <c r="C51" s="11">
        <v>420</v>
      </c>
      <c r="D51" s="11" t="s">
        <v>7</v>
      </c>
      <c r="E51" s="11">
        <v>778.1</v>
      </c>
      <c r="F51" s="11">
        <v>172.5</v>
      </c>
      <c r="G51" s="11">
        <v>178.5</v>
      </c>
      <c r="H51" s="11">
        <v>155</v>
      </c>
      <c r="I51" s="11">
        <v>506</v>
      </c>
    </row>
    <row r="52" spans="2:9" x14ac:dyDescent="0.2">
      <c r="B52" s="4" t="s">
        <v>161</v>
      </c>
      <c r="C52" s="11">
        <v>430</v>
      </c>
      <c r="D52" s="11" t="s">
        <v>29</v>
      </c>
      <c r="E52" s="11">
        <v>1121.7</v>
      </c>
      <c r="F52" s="11">
        <v>236.3</v>
      </c>
      <c r="G52" s="11">
        <v>275.7</v>
      </c>
      <c r="H52" s="11">
        <v>293.7</v>
      </c>
      <c r="I52" s="11">
        <v>805.7</v>
      </c>
    </row>
    <row r="53" spans="2:9" x14ac:dyDescent="0.2">
      <c r="B53" s="4" t="s">
        <v>161</v>
      </c>
      <c r="C53" s="11">
        <v>440</v>
      </c>
      <c r="D53" s="11" t="s">
        <v>54</v>
      </c>
      <c r="E53" s="11">
        <v>689.2</v>
      </c>
      <c r="F53" s="11">
        <v>163.19999999999999</v>
      </c>
      <c r="G53" s="11">
        <v>172</v>
      </c>
      <c r="H53" s="11">
        <v>136</v>
      </c>
      <c r="I53" s="11">
        <v>471.2</v>
      </c>
    </row>
    <row r="54" spans="2:9" x14ac:dyDescent="0.2">
      <c r="B54" s="4" t="s">
        <v>161</v>
      </c>
      <c r="C54" s="11">
        <v>450</v>
      </c>
      <c r="D54" s="11" t="s">
        <v>69</v>
      </c>
      <c r="E54" s="11">
        <v>1100.5999999999999</v>
      </c>
      <c r="F54" s="11">
        <v>280.2</v>
      </c>
      <c r="G54" s="11">
        <v>247.8</v>
      </c>
      <c r="H54" s="11">
        <v>185.7</v>
      </c>
      <c r="I54" s="11">
        <v>713.7</v>
      </c>
    </row>
    <row r="55" spans="2:9" x14ac:dyDescent="0.2">
      <c r="B55" s="4" t="s">
        <v>161</v>
      </c>
      <c r="C55" s="11">
        <v>461</v>
      </c>
      <c r="D55" s="11" t="s">
        <v>72</v>
      </c>
      <c r="E55" s="11">
        <v>4129.1000000000004</v>
      </c>
      <c r="F55" s="11">
        <v>960.5</v>
      </c>
      <c r="G55" s="11">
        <v>981.7</v>
      </c>
      <c r="H55" s="11">
        <v>747.7</v>
      </c>
      <c r="I55" s="11">
        <v>2689.9</v>
      </c>
    </row>
    <row r="56" spans="2:9" x14ac:dyDescent="0.2">
      <c r="B56" s="4" t="s">
        <v>161</v>
      </c>
      <c r="C56" s="11">
        <v>479</v>
      </c>
      <c r="D56" s="11" t="s">
        <v>90</v>
      </c>
      <c r="E56" s="11">
        <v>1882.2</v>
      </c>
      <c r="F56" s="11">
        <v>421.3</v>
      </c>
      <c r="G56" s="11">
        <v>444</v>
      </c>
      <c r="H56" s="11">
        <v>408.2</v>
      </c>
      <c r="I56" s="11">
        <v>1273.5</v>
      </c>
    </row>
    <row r="57" spans="2:9" x14ac:dyDescent="0.2">
      <c r="B57" s="4" t="s">
        <v>161</v>
      </c>
      <c r="C57" s="11">
        <v>480</v>
      </c>
      <c r="D57" s="11" t="s">
        <v>114</v>
      </c>
      <c r="E57" s="11">
        <v>690</v>
      </c>
      <c r="F57" s="11">
        <v>168.2</v>
      </c>
      <c r="G57" s="11">
        <v>172.3</v>
      </c>
      <c r="H57" s="11">
        <v>128.69999999999999</v>
      </c>
      <c r="I57" s="11">
        <v>469.2</v>
      </c>
    </row>
    <row r="58" spans="2:9" x14ac:dyDescent="0.2">
      <c r="B58" s="4" t="s">
        <v>161</v>
      </c>
      <c r="C58" s="11">
        <v>482</v>
      </c>
      <c r="D58" s="11" t="s">
        <v>58</v>
      </c>
      <c r="E58" s="11">
        <v>472.2</v>
      </c>
      <c r="F58" s="11">
        <v>95.8</v>
      </c>
      <c r="G58" s="11">
        <v>94.2</v>
      </c>
      <c r="H58" s="11">
        <v>90</v>
      </c>
      <c r="I58" s="11">
        <v>280</v>
      </c>
    </row>
    <row r="59" spans="2:9" x14ac:dyDescent="0.2">
      <c r="B59" s="4" t="s">
        <v>161</v>
      </c>
      <c r="C59" s="11">
        <v>492</v>
      </c>
      <c r="D59" s="11" t="s">
        <v>103</v>
      </c>
      <c r="E59" s="11">
        <v>352.6</v>
      </c>
      <c r="F59" s="11">
        <v>79.3</v>
      </c>
      <c r="G59" s="11">
        <v>104.8</v>
      </c>
      <c r="H59" s="11">
        <v>66.3</v>
      </c>
      <c r="I59" s="11">
        <v>250.39999999999998</v>
      </c>
    </row>
    <row r="60" spans="2:9" x14ac:dyDescent="0.2">
      <c r="B60" s="4" t="s">
        <v>161</v>
      </c>
      <c r="C60" s="11">
        <v>510</v>
      </c>
      <c r="D60" s="11" t="s">
        <v>36</v>
      </c>
      <c r="E60" s="11">
        <v>1420.6</v>
      </c>
      <c r="F60" s="11">
        <v>352.8</v>
      </c>
      <c r="G60" s="11">
        <v>343.7</v>
      </c>
      <c r="H60" s="11">
        <v>284.8</v>
      </c>
      <c r="I60" s="11">
        <v>981.3</v>
      </c>
    </row>
    <row r="61" spans="2:9" x14ac:dyDescent="0.2">
      <c r="B61" s="4" t="s">
        <v>161</v>
      </c>
      <c r="C61" s="11">
        <v>530</v>
      </c>
      <c r="D61" s="11" t="s">
        <v>10</v>
      </c>
      <c r="E61" s="11">
        <v>619.5</v>
      </c>
      <c r="F61" s="11">
        <v>152.69999999999999</v>
      </c>
      <c r="G61" s="11">
        <v>136.30000000000001</v>
      </c>
      <c r="H61" s="11">
        <v>121.2</v>
      </c>
      <c r="I61" s="11">
        <v>410.2</v>
      </c>
    </row>
    <row r="62" spans="2:9" x14ac:dyDescent="0.2">
      <c r="B62" s="4" t="s">
        <v>161</v>
      </c>
      <c r="C62" s="11">
        <v>540</v>
      </c>
      <c r="D62" s="11" t="s">
        <v>92</v>
      </c>
      <c r="E62" s="11">
        <v>1932.1</v>
      </c>
      <c r="F62" s="11">
        <v>467.8</v>
      </c>
      <c r="G62" s="11">
        <v>487.7</v>
      </c>
      <c r="H62" s="11">
        <v>442.3</v>
      </c>
      <c r="I62" s="11">
        <v>1397.8</v>
      </c>
    </row>
    <row r="63" spans="2:9" x14ac:dyDescent="0.2">
      <c r="B63" s="4" t="s">
        <v>161</v>
      </c>
      <c r="C63" s="11">
        <v>550</v>
      </c>
      <c r="D63" s="11" t="s">
        <v>94</v>
      </c>
      <c r="E63" s="11">
        <v>1275.2</v>
      </c>
      <c r="F63" s="11">
        <v>301.8</v>
      </c>
      <c r="G63" s="11">
        <v>311.5</v>
      </c>
      <c r="H63" s="11">
        <v>239.5</v>
      </c>
      <c r="I63" s="11">
        <v>852.8</v>
      </c>
    </row>
    <row r="64" spans="2:9" x14ac:dyDescent="0.2">
      <c r="B64" s="4" t="s">
        <v>161</v>
      </c>
      <c r="C64" s="11">
        <v>561</v>
      </c>
      <c r="D64" s="11" t="s">
        <v>17</v>
      </c>
      <c r="E64" s="11">
        <v>3089.6</v>
      </c>
      <c r="F64" s="11">
        <v>771.7</v>
      </c>
      <c r="G64" s="11">
        <v>716.7</v>
      </c>
      <c r="H64" s="11">
        <v>481.2</v>
      </c>
      <c r="I64" s="11">
        <v>1969.6000000000001</v>
      </c>
    </row>
    <row r="65" spans="2:9" x14ac:dyDescent="0.2">
      <c r="B65" s="4" t="s">
        <v>161</v>
      </c>
      <c r="C65" s="11">
        <v>563</v>
      </c>
      <c r="D65" s="11" t="s">
        <v>18</v>
      </c>
      <c r="E65" s="11">
        <v>98.5</v>
      </c>
      <c r="F65" s="11">
        <v>23</v>
      </c>
      <c r="G65" s="11">
        <v>22.5</v>
      </c>
      <c r="H65" s="11">
        <v>16.8</v>
      </c>
      <c r="I65" s="11">
        <v>62.3</v>
      </c>
    </row>
    <row r="66" spans="2:9" x14ac:dyDescent="0.2">
      <c r="B66" s="4" t="s">
        <v>161</v>
      </c>
      <c r="C66" s="11">
        <v>573</v>
      </c>
      <c r="D66" s="11" t="s">
        <v>97</v>
      </c>
      <c r="E66" s="11">
        <v>1172.2</v>
      </c>
      <c r="F66" s="11">
        <v>267</v>
      </c>
      <c r="G66" s="11">
        <v>311</v>
      </c>
      <c r="H66" s="11">
        <v>265.8</v>
      </c>
      <c r="I66" s="11">
        <v>843.8</v>
      </c>
    </row>
    <row r="67" spans="2:9" x14ac:dyDescent="0.2">
      <c r="B67" s="4" t="s">
        <v>161</v>
      </c>
      <c r="C67" s="11">
        <v>575</v>
      </c>
      <c r="D67" s="11" t="s">
        <v>98</v>
      </c>
      <c r="E67" s="11">
        <v>1023.9</v>
      </c>
      <c r="F67" s="11">
        <v>224</v>
      </c>
      <c r="G67" s="11">
        <v>254.8</v>
      </c>
      <c r="H67" s="11">
        <v>232.8</v>
      </c>
      <c r="I67" s="11">
        <v>711.6</v>
      </c>
    </row>
    <row r="68" spans="2:9" x14ac:dyDescent="0.2">
      <c r="B68" s="4" t="s">
        <v>161</v>
      </c>
      <c r="C68" s="11">
        <v>580</v>
      </c>
      <c r="D68" s="11" t="s">
        <v>104</v>
      </c>
      <c r="E68" s="11">
        <v>1878.1</v>
      </c>
      <c r="F68" s="11">
        <v>421.7</v>
      </c>
      <c r="G68" s="11">
        <v>449.5</v>
      </c>
      <c r="H68" s="11">
        <v>332</v>
      </c>
      <c r="I68" s="11">
        <v>1203.2</v>
      </c>
    </row>
    <row r="69" spans="2:9" x14ac:dyDescent="0.2">
      <c r="B69" s="4" t="s">
        <v>161</v>
      </c>
      <c r="C69" s="11">
        <v>607</v>
      </c>
      <c r="D69" s="11" t="s">
        <v>24</v>
      </c>
      <c r="E69" s="11">
        <v>1392.1</v>
      </c>
      <c r="F69" s="11">
        <v>320.5</v>
      </c>
      <c r="G69" s="11">
        <v>311.7</v>
      </c>
      <c r="H69" s="11">
        <v>248.8</v>
      </c>
      <c r="I69" s="11">
        <v>881</v>
      </c>
    </row>
    <row r="70" spans="2:9" x14ac:dyDescent="0.2">
      <c r="B70" s="4" t="s">
        <v>161</v>
      </c>
      <c r="C70" s="11">
        <v>615</v>
      </c>
      <c r="D70" s="11" t="s">
        <v>46</v>
      </c>
      <c r="E70" s="11">
        <v>2045.7</v>
      </c>
      <c r="F70" s="11">
        <v>490.7</v>
      </c>
      <c r="G70" s="11">
        <v>444.2</v>
      </c>
      <c r="H70" s="11">
        <v>366.5</v>
      </c>
      <c r="I70" s="11">
        <v>1301.4000000000001</v>
      </c>
    </row>
    <row r="71" spans="2:9" x14ac:dyDescent="0.2">
      <c r="B71" s="4" t="s">
        <v>161</v>
      </c>
      <c r="C71" s="11">
        <v>621</v>
      </c>
      <c r="D71" s="11" t="s">
        <v>55</v>
      </c>
      <c r="E71" s="11">
        <v>1931.6</v>
      </c>
      <c r="F71" s="11">
        <v>430.7</v>
      </c>
      <c r="G71" s="11">
        <v>479</v>
      </c>
      <c r="H71" s="11">
        <v>346.2</v>
      </c>
      <c r="I71" s="11">
        <v>1255.9000000000001</v>
      </c>
    </row>
    <row r="72" spans="2:9" x14ac:dyDescent="0.2">
      <c r="B72" s="4" t="s">
        <v>161</v>
      </c>
      <c r="C72" s="11">
        <v>630</v>
      </c>
      <c r="D72" s="11" t="s">
        <v>99</v>
      </c>
      <c r="E72" s="11">
        <v>2185</v>
      </c>
      <c r="F72" s="11">
        <v>525.20000000000005</v>
      </c>
      <c r="G72" s="11">
        <v>503.7</v>
      </c>
      <c r="H72" s="11">
        <v>409.7</v>
      </c>
      <c r="I72" s="11">
        <v>1438.6000000000001</v>
      </c>
    </row>
    <row r="73" spans="2:9" x14ac:dyDescent="0.2">
      <c r="B73" s="4" t="s">
        <v>161</v>
      </c>
      <c r="C73" s="11">
        <v>657</v>
      </c>
      <c r="D73" s="11" t="s">
        <v>41</v>
      </c>
      <c r="E73" s="11">
        <v>2069.5</v>
      </c>
      <c r="F73" s="11">
        <v>477.2</v>
      </c>
      <c r="G73" s="11">
        <v>481.5</v>
      </c>
      <c r="H73" s="11">
        <v>405.8</v>
      </c>
      <c r="I73" s="11">
        <v>1364.5</v>
      </c>
    </row>
    <row r="74" spans="2:9" x14ac:dyDescent="0.2">
      <c r="B74" s="4" t="s">
        <v>161</v>
      </c>
      <c r="C74" s="11">
        <v>661</v>
      </c>
      <c r="D74" s="11" t="s">
        <v>45</v>
      </c>
      <c r="E74" s="11">
        <v>1394.7</v>
      </c>
      <c r="F74" s="11">
        <v>333.2</v>
      </c>
      <c r="G74" s="11">
        <v>336.3</v>
      </c>
      <c r="H74" s="11">
        <v>257.7</v>
      </c>
      <c r="I74" s="11">
        <v>927.2</v>
      </c>
    </row>
    <row r="75" spans="2:9" x14ac:dyDescent="0.2">
      <c r="B75" s="4" t="s">
        <v>161</v>
      </c>
      <c r="C75" s="11">
        <v>665</v>
      </c>
      <c r="D75" s="11" t="s">
        <v>60</v>
      </c>
      <c r="E75" s="11">
        <v>528.6</v>
      </c>
      <c r="F75" s="11">
        <v>115.2</v>
      </c>
      <c r="G75" s="11">
        <v>136.19999999999999</v>
      </c>
      <c r="H75" s="11">
        <v>100.3</v>
      </c>
      <c r="I75" s="11">
        <v>351.7</v>
      </c>
    </row>
    <row r="76" spans="2:9" x14ac:dyDescent="0.2">
      <c r="B76" s="4" t="s">
        <v>161</v>
      </c>
      <c r="C76" s="11">
        <v>671</v>
      </c>
      <c r="D76" s="11" t="s">
        <v>89</v>
      </c>
      <c r="E76" s="11">
        <v>598.70000000000005</v>
      </c>
      <c r="F76" s="11">
        <v>133.30000000000001</v>
      </c>
      <c r="G76" s="11">
        <v>142.5</v>
      </c>
      <c r="H76" s="11">
        <v>119.2</v>
      </c>
      <c r="I76" s="11">
        <v>395</v>
      </c>
    </row>
    <row r="77" spans="2:9" x14ac:dyDescent="0.2">
      <c r="B77" s="4" t="s">
        <v>161</v>
      </c>
      <c r="C77" s="11">
        <v>706</v>
      </c>
      <c r="D77" s="11" t="s">
        <v>91</v>
      </c>
      <c r="E77" s="11">
        <v>1104.5999999999999</v>
      </c>
      <c r="F77" s="11">
        <v>272.5</v>
      </c>
      <c r="G77" s="11">
        <v>287</v>
      </c>
      <c r="H77" s="11">
        <v>200.3</v>
      </c>
      <c r="I77" s="11">
        <v>759.8</v>
      </c>
    </row>
    <row r="78" spans="2:9" x14ac:dyDescent="0.2">
      <c r="B78" s="4" t="s">
        <v>161</v>
      </c>
      <c r="C78" s="11">
        <v>707</v>
      </c>
      <c r="D78" s="11" t="s">
        <v>67</v>
      </c>
      <c r="E78" s="11">
        <v>1043.9000000000001</v>
      </c>
      <c r="F78" s="11">
        <v>249.5</v>
      </c>
      <c r="G78" s="11">
        <v>232.5</v>
      </c>
      <c r="H78" s="11">
        <v>200.2</v>
      </c>
      <c r="I78" s="11">
        <v>682.2</v>
      </c>
    </row>
    <row r="79" spans="2:9" x14ac:dyDescent="0.2">
      <c r="B79" s="4" t="s">
        <v>161</v>
      </c>
      <c r="C79" s="11">
        <v>710</v>
      </c>
      <c r="D79" s="11" t="s">
        <v>19</v>
      </c>
      <c r="E79" s="11">
        <v>917.5</v>
      </c>
      <c r="F79" s="11">
        <v>247.7</v>
      </c>
      <c r="G79" s="11">
        <v>223</v>
      </c>
      <c r="H79" s="11">
        <v>160.30000000000001</v>
      </c>
      <c r="I79" s="11">
        <v>631</v>
      </c>
    </row>
    <row r="80" spans="2:9" x14ac:dyDescent="0.2">
      <c r="B80" s="4" t="s">
        <v>161</v>
      </c>
      <c r="C80" s="11">
        <v>727</v>
      </c>
      <c r="D80" s="11" t="s">
        <v>71</v>
      </c>
      <c r="E80" s="11">
        <v>464.4</v>
      </c>
      <c r="F80" s="11">
        <v>97</v>
      </c>
      <c r="G80" s="11">
        <v>122.2</v>
      </c>
      <c r="H80" s="11">
        <v>117.3</v>
      </c>
      <c r="I80" s="11">
        <v>336.5</v>
      </c>
    </row>
    <row r="81" spans="2:9" x14ac:dyDescent="0.2">
      <c r="B81" s="4" t="s">
        <v>161</v>
      </c>
      <c r="C81" s="11">
        <v>730</v>
      </c>
      <c r="D81" s="11" t="s">
        <v>74</v>
      </c>
      <c r="E81" s="11">
        <v>2166.4</v>
      </c>
      <c r="F81" s="11">
        <v>559.20000000000005</v>
      </c>
      <c r="G81" s="11">
        <v>494.3</v>
      </c>
      <c r="H81" s="11">
        <v>368.3</v>
      </c>
      <c r="I81" s="11">
        <v>1421.8</v>
      </c>
    </row>
    <row r="82" spans="2:9" x14ac:dyDescent="0.2">
      <c r="B82" s="4" t="s">
        <v>161</v>
      </c>
      <c r="C82" s="11">
        <v>740</v>
      </c>
      <c r="D82" s="11" t="s">
        <v>82</v>
      </c>
      <c r="E82" s="11">
        <v>1859.5</v>
      </c>
      <c r="F82" s="11">
        <v>425.3</v>
      </c>
      <c r="G82" s="11">
        <v>413.3</v>
      </c>
      <c r="H82" s="11">
        <v>369</v>
      </c>
      <c r="I82" s="11">
        <v>1207.5999999999999</v>
      </c>
    </row>
    <row r="83" spans="2:9" x14ac:dyDescent="0.2">
      <c r="B83" s="4" t="s">
        <v>161</v>
      </c>
      <c r="C83" s="11">
        <v>741</v>
      </c>
      <c r="D83" s="11" t="s">
        <v>81</v>
      </c>
      <c r="E83" s="11">
        <v>200.5</v>
      </c>
      <c r="F83" s="11">
        <v>45.8</v>
      </c>
      <c r="G83" s="11">
        <v>50.2</v>
      </c>
      <c r="H83" s="11">
        <v>46.3</v>
      </c>
      <c r="I83" s="11">
        <v>142.30000000000001</v>
      </c>
    </row>
    <row r="84" spans="2:9" x14ac:dyDescent="0.2">
      <c r="B84" s="4" t="s">
        <v>161</v>
      </c>
      <c r="C84" s="11">
        <v>746</v>
      </c>
      <c r="D84" s="11" t="s">
        <v>83</v>
      </c>
      <c r="E84" s="11">
        <v>1208.9000000000001</v>
      </c>
      <c r="F84" s="11">
        <v>307.8</v>
      </c>
      <c r="G84" s="11">
        <v>293.8</v>
      </c>
      <c r="H84" s="11">
        <v>194.3</v>
      </c>
      <c r="I84" s="11">
        <v>795.90000000000009</v>
      </c>
    </row>
    <row r="85" spans="2:9" x14ac:dyDescent="0.2">
      <c r="B85" s="4" t="s">
        <v>161</v>
      </c>
      <c r="C85" s="11">
        <v>751</v>
      </c>
      <c r="D85" s="11" t="s">
        <v>106</v>
      </c>
      <c r="E85" s="11">
        <v>5795.7</v>
      </c>
      <c r="F85" s="11">
        <v>1376.5</v>
      </c>
      <c r="G85" s="11">
        <v>1290.5</v>
      </c>
      <c r="H85" s="11">
        <v>1023.7</v>
      </c>
      <c r="I85" s="11">
        <v>3690.7</v>
      </c>
    </row>
    <row r="86" spans="2:9" x14ac:dyDescent="0.2">
      <c r="B86" s="4" t="s">
        <v>161</v>
      </c>
      <c r="C86" s="11">
        <v>756</v>
      </c>
      <c r="D86" s="11" t="s">
        <v>50</v>
      </c>
      <c r="E86" s="11">
        <v>724.9</v>
      </c>
      <c r="F86" s="11">
        <v>167.3</v>
      </c>
      <c r="G86" s="11">
        <v>174.3</v>
      </c>
      <c r="H86" s="11">
        <v>143.30000000000001</v>
      </c>
      <c r="I86" s="11">
        <v>484.90000000000003</v>
      </c>
    </row>
    <row r="87" spans="2:9" x14ac:dyDescent="0.2">
      <c r="B87" s="4" t="s">
        <v>161</v>
      </c>
      <c r="C87" s="11">
        <v>760</v>
      </c>
      <c r="D87" s="11" t="s">
        <v>76</v>
      </c>
      <c r="E87" s="11">
        <v>1552.4</v>
      </c>
      <c r="F87" s="11">
        <v>349.3</v>
      </c>
      <c r="G87" s="11">
        <v>384.5</v>
      </c>
      <c r="H87" s="11">
        <v>295.2</v>
      </c>
      <c r="I87" s="11">
        <v>1029</v>
      </c>
    </row>
    <row r="88" spans="2:9" x14ac:dyDescent="0.2">
      <c r="B88" s="4" t="s">
        <v>161</v>
      </c>
      <c r="C88" s="11">
        <v>766</v>
      </c>
      <c r="D88" s="11" t="s">
        <v>38</v>
      </c>
      <c r="E88" s="11">
        <v>793.7</v>
      </c>
      <c r="F88" s="11">
        <v>187.5</v>
      </c>
      <c r="G88" s="11">
        <v>193</v>
      </c>
      <c r="H88" s="11">
        <v>194.8</v>
      </c>
      <c r="I88" s="11">
        <v>575.29999999999995</v>
      </c>
    </row>
    <row r="89" spans="2:9" x14ac:dyDescent="0.2">
      <c r="B89" s="4" t="s">
        <v>161</v>
      </c>
      <c r="C89" s="11">
        <v>773</v>
      </c>
      <c r="D89" s="11" t="s">
        <v>66</v>
      </c>
      <c r="E89" s="11">
        <v>664.3</v>
      </c>
      <c r="F89" s="11">
        <v>150.69999999999999</v>
      </c>
      <c r="G89" s="11">
        <v>156.5</v>
      </c>
      <c r="H89" s="11">
        <v>127</v>
      </c>
      <c r="I89" s="11">
        <v>434.2</v>
      </c>
    </row>
    <row r="90" spans="2:9" x14ac:dyDescent="0.2">
      <c r="B90" s="4" t="s">
        <v>161</v>
      </c>
      <c r="C90" s="11">
        <v>779</v>
      </c>
      <c r="D90" s="11" t="s">
        <v>84</v>
      </c>
      <c r="E90" s="11">
        <v>1048.8</v>
      </c>
      <c r="F90" s="11">
        <v>247.5</v>
      </c>
      <c r="G90" s="11">
        <v>249</v>
      </c>
      <c r="H90" s="11">
        <v>205.2</v>
      </c>
      <c r="I90" s="11">
        <v>701.7</v>
      </c>
    </row>
    <row r="91" spans="2:9" x14ac:dyDescent="0.2">
      <c r="B91" s="4" t="s">
        <v>161</v>
      </c>
      <c r="C91" s="11">
        <v>787</v>
      </c>
      <c r="D91" s="11" t="s">
        <v>93</v>
      </c>
      <c r="E91" s="11">
        <v>1045.4000000000001</v>
      </c>
      <c r="F91" s="11">
        <v>282.5</v>
      </c>
      <c r="G91" s="11">
        <v>241.2</v>
      </c>
      <c r="H91" s="11">
        <v>178.3</v>
      </c>
      <c r="I91" s="11">
        <v>702</v>
      </c>
    </row>
    <row r="92" spans="2:9" x14ac:dyDescent="0.2">
      <c r="B92" s="4" t="s">
        <v>161</v>
      </c>
      <c r="C92" s="11">
        <v>791</v>
      </c>
      <c r="D92" s="11" t="s">
        <v>101</v>
      </c>
      <c r="E92" s="11">
        <v>2458.3000000000002</v>
      </c>
      <c r="F92" s="11">
        <v>585.79999999999995</v>
      </c>
      <c r="G92" s="11">
        <v>529.29999999999995</v>
      </c>
      <c r="H92" s="11">
        <v>464.7</v>
      </c>
      <c r="I92" s="11">
        <v>1579.8</v>
      </c>
    </row>
    <row r="93" spans="2:9" x14ac:dyDescent="0.2">
      <c r="B93" s="4" t="s">
        <v>161</v>
      </c>
      <c r="C93" s="11">
        <v>810</v>
      </c>
      <c r="D93" s="11" t="s">
        <v>13</v>
      </c>
      <c r="E93" s="11">
        <v>874.5</v>
      </c>
      <c r="F93" s="11">
        <v>189</v>
      </c>
      <c r="G93" s="11">
        <v>218.8</v>
      </c>
      <c r="H93" s="11">
        <v>184.5</v>
      </c>
      <c r="I93" s="11">
        <v>592.29999999999995</v>
      </c>
    </row>
    <row r="94" spans="2:9" x14ac:dyDescent="0.2">
      <c r="B94" s="4" t="s">
        <v>161</v>
      </c>
      <c r="C94" s="11">
        <v>813</v>
      </c>
      <c r="D94" s="11" t="s">
        <v>26</v>
      </c>
      <c r="E94" s="11">
        <v>1916</v>
      </c>
      <c r="F94" s="11">
        <v>468.5</v>
      </c>
      <c r="G94" s="11">
        <v>459.5</v>
      </c>
      <c r="H94" s="11">
        <v>369.2</v>
      </c>
      <c r="I94" s="11">
        <v>1297.2</v>
      </c>
    </row>
    <row r="95" spans="2:9" x14ac:dyDescent="0.2">
      <c r="B95" s="4" t="s">
        <v>161</v>
      </c>
      <c r="C95" s="11">
        <v>820</v>
      </c>
      <c r="D95" s="11" t="s">
        <v>115</v>
      </c>
      <c r="E95" s="11">
        <v>835.7</v>
      </c>
      <c r="F95" s="11">
        <v>189.3</v>
      </c>
      <c r="G95" s="11">
        <v>194.2</v>
      </c>
      <c r="H95" s="11">
        <v>165.8</v>
      </c>
      <c r="I95" s="11">
        <v>549.29999999999995</v>
      </c>
    </row>
    <row r="96" spans="2:9" x14ac:dyDescent="0.2">
      <c r="B96" s="4" t="s">
        <v>161</v>
      </c>
      <c r="C96" s="11">
        <v>825</v>
      </c>
      <c r="D96" s="11" t="s">
        <v>63</v>
      </c>
      <c r="E96" s="11">
        <v>57.8</v>
      </c>
      <c r="F96" s="11">
        <v>10.5</v>
      </c>
      <c r="G96" s="11">
        <v>18.3</v>
      </c>
      <c r="H96" s="11">
        <v>7</v>
      </c>
      <c r="I96" s="11">
        <v>35.799999999999997</v>
      </c>
    </row>
    <row r="97" spans="1:9" x14ac:dyDescent="0.2">
      <c r="B97" s="4" t="s">
        <v>161</v>
      </c>
      <c r="C97" s="11">
        <v>840</v>
      </c>
      <c r="D97" s="11" t="s">
        <v>75</v>
      </c>
      <c r="E97" s="11">
        <v>619.5</v>
      </c>
      <c r="F97" s="11">
        <v>162.5</v>
      </c>
      <c r="G97" s="11">
        <v>161.69999999999999</v>
      </c>
      <c r="H97" s="11">
        <v>111.5</v>
      </c>
      <c r="I97" s="11">
        <v>435.7</v>
      </c>
    </row>
    <row r="98" spans="1:9" x14ac:dyDescent="0.2">
      <c r="B98" s="4" t="s">
        <v>161</v>
      </c>
      <c r="C98" s="11">
        <v>846</v>
      </c>
      <c r="D98" s="11" t="s">
        <v>64</v>
      </c>
      <c r="E98" s="11">
        <v>1012.3</v>
      </c>
      <c r="F98" s="11">
        <v>262.5</v>
      </c>
      <c r="G98" s="11">
        <v>245.7</v>
      </c>
      <c r="H98" s="11">
        <v>178.8</v>
      </c>
      <c r="I98" s="11">
        <v>687</v>
      </c>
    </row>
    <row r="99" spans="1:9" x14ac:dyDescent="0.2">
      <c r="B99" s="4" t="s">
        <v>161</v>
      </c>
      <c r="C99" s="11">
        <v>849</v>
      </c>
      <c r="D99" s="11" t="s">
        <v>52</v>
      </c>
      <c r="E99" s="11">
        <v>1064.5999999999999</v>
      </c>
      <c r="F99" s="11">
        <v>291.7</v>
      </c>
      <c r="G99" s="11">
        <v>253.7</v>
      </c>
      <c r="H99" s="11">
        <v>180.2</v>
      </c>
      <c r="I99" s="11">
        <v>725.59999999999991</v>
      </c>
    </row>
    <row r="100" spans="1:9" x14ac:dyDescent="0.2">
      <c r="B100" s="4" t="s">
        <v>161</v>
      </c>
      <c r="C100" s="11">
        <v>851</v>
      </c>
      <c r="D100" s="11" t="s">
        <v>105</v>
      </c>
      <c r="E100" s="11">
        <v>4884.3</v>
      </c>
      <c r="F100" s="11">
        <v>1185</v>
      </c>
      <c r="G100" s="11">
        <v>1152.8</v>
      </c>
      <c r="H100" s="11">
        <v>819.2</v>
      </c>
      <c r="I100" s="11">
        <v>3157</v>
      </c>
    </row>
    <row r="101" spans="1:9" x14ac:dyDescent="0.2">
      <c r="B101" s="4" t="s">
        <v>161</v>
      </c>
      <c r="C101" s="11">
        <v>860</v>
      </c>
      <c r="D101" s="11" t="s">
        <v>43</v>
      </c>
      <c r="E101" s="11">
        <v>2037.9</v>
      </c>
      <c r="F101" s="11">
        <v>464</v>
      </c>
      <c r="G101" s="11">
        <v>474.2</v>
      </c>
      <c r="H101" s="11">
        <v>429.2</v>
      </c>
      <c r="I101" s="11">
        <v>1367.4</v>
      </c>
    </row>
    <row r="103" spans="1:9" x14ac:dyDescent="0.2">
      <c r="E103" s="12" t="s">
        <v>117</v>
      </c>
      <c r="F103" s="12" t="s">
        <v>118</v>
      </c>
      <c r="G103" s="12" t="s">
        <v>119</v>
      </c>
      <c r="H103" s="12" t="s">
        <v>120</v>
      </c>
      <c r="I103" s="12" t="s">
        <v>112</v>
      </c>
    </row>
    <row r="104" spans="1:9" x14ac:dyDescent="0.2">
      <c r="A104" s="12" t="s">
        <v>121</v>
      </c>
      <c r="B104" s="12">
        <v>2025</v>
      </c>
      <c r="D104" s="13" t="s">
        <v>122</v>
      </c>
      <c r="E104" s="29">
        <v>128940.8</v>
      </c>
      <c r="F104" s="29">
        <v>31008.7</v>
      </c>
      <c r="G104" s="29">
        <v>29961.5</v>
      </c>
      <c r="H104" s="29">
        <v>23715.8</v>
      </c>
      <c r="I104" s="11">
        <v>84686</v>
      </c>
    </row>
    <row r="105" spans="1:9" x14ac:dyDescent="0.2">
      <c r="B105" s="12"/>
      <c r="C105" s="12"/>
      <c r="D105" s="13"/>
      <c r="E105" s="14"/>
      <c r="F105" s="14"/>
      <c r="G105" s="14"/>
      <c r="H105" s="14"/>
    </row>
    <row r="106" spans="1:9" x14ac:dyDescent="0.2">
      <c r="A106" s="11" t="s">
        <v>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1E56-669B-4929-B4F4-927BBCD49A76}">
  <dimension ref="A1:L106"/>
  <sheetViews>
    <sheetView workbookViewId="0">
      <selection sqref="A1:XFD1048576"/>
    </sheetView>
  </sheetViews>
  <sheetFormatPr defaultColWidth="8.88671875" defaultRowHeight="14.25" x14ac:dyDescent="0.2"/>
  <cols>
    <col min="1" max="1" width="18.88671875" style="11" customWidth="1"/>
    <col min="2" max="16384" width="8.88671875" style="11"/>
  </cols>
  <sheetData>
    <row r="1" spans="1:12" ht="30.75" customHeight="1" x14ac:dyDescent="0.25">
      <c r="A1" s="8" t="s">
        <v>123</v>
      </c>
    </row>
    <row r="2" spans="1:12" x14ac:dyDescent="0.2">
      <c r="A2" s="10" t="s">
        <v>124</v>
      </c>
    </row>
    <row r="3" spans="1:12" x14ac:dyDescent="0.2">
      <c r="E3" s="12" t="s">
        <v>125</v>
      </c>
      <c r="F3" s="12" t="s">
        <v>126</v>
      </c>
      <c r="G3" s="12" t="s">
        <v>127</v>
      </c>
      <c r="H3" s="12" t="s">
        <v>118</v>
      </c>
      <c r="I3" s="12" t="s">
        <v>119</v>
      </c>
      <c r="J3" s="12" t="s">
        <v>120</v>
      </c>
      <c r="K3" s="15" t="s">
        <v>111</v>
      </c>
      <c r="L3" s="15" t="s">
        <v>112</v>
      </c>
    </row>
    <row r="4" spans="1:12" x14ac:dyDescent="0.2">
      <c r="A4" s="12" t="s">
        <v>128</v>
      </c>
      <c r="B4" s="12" t="s">
        <v>161</v>
      </c>
      <c r="C4" s="3">
        <v>101</v>
      </c>
      <c r="D4" s="12" t="s">
        <v>56</v>
      </c>
      <c r="E4" s="14">
        <v>1780</v>
      </c>
      <c r="F4" s="14">
        <v>3652</v>
      </c>
      <c r="G4" s="14">
        <v>4744</v>
      </c>
      <c r="H4" s="14">
        <v>5512</v>
      </c>
      <c r="I4" s="14">
        <v>4310</v>
      </c>
      <c r="J4" s="14">
        <v>4205</v>
      </c>
      <c r="K4" s="11">
        <v>24203</v>
      </c>
      <c r="L4" s="11">
        <v>14027</v>
      </c>
    </row>
    <row r="5" spans="1:12" x14ac:dyDescent="0.2">
      <c r="B5" s="33" t="s">
        <v>161</v>
      </c>
      <c r="C5" s="3">
        <v>147</v>
      </c>
      <c r="D5" s="12" t="s">
        <v>25</v>
      </c>
      <c r="E5" s="14">
        <v>228</v>
      </c>
      <c r="F5" s="14">
        <v>677</v>
      </c>
      <c r="G5" s="14">
        <v>1127</v>
      </c>
      <c r="H5" s="14">
        <v>1727</v>
      </c>
      <c r="I5" s="14">
        <v>1319</v>
      </c>
      <c r="J5" s="14">
        <v>1430</v>
      </c>
      <c r="K5" s="11">
        <v>6508</v>
      </c>
      <c r="L5" s="11">
        <v>4476</v>
      </c>
    </row>
    <row r="6" spans="1:12" x14ac:dyDescent="0.2">
      <c r="B6" s="33" t="s">
        <v>161</v>
      </c>
      <c r="C6" s="3">
        <v>151</v>
      </c>
      <c r="D6" s="12" t="s">
        <v>9</v>
      </c>
      <c r="E6" s="14">
        <v>289</v>
      </c>
      <c r="F6" s="14">
        <v>482</v>
      </c>
      <c r="G6" s="14">
        <v>829</v>
      </c>
      <c r="H6" s="14">
        <v>1183</v>
      </c>
      <c r="I6" s="14">
        <v>1508</v>
      </c>
      <c r="J6" s="14">
        <v>1134</v>
      </c>
      <c r="K6" s="11">
        <v>5425</v>
      </c>
      <c r="L6" s="11">
        <v>3825</v>
      </c>
    </row>
    <row r="7" spans="1:12" x14ac:dyDescent="0.2">
      <c r="B7" s="33" t="s">
        <v>161</v>
      </c>
      <c r="C7" s="3">
        <v>153</v>
      </c>
      <c r="D7" s="12" t="s">
        <v>12</v>
      </c>
      <c r="E7" s="14">
        <v>168</v>
      </c>
      <c r="F7" s="14">
        <v>169</v>
      </c>
      <c r="G7" s="14">
        <v>435</v>
      </c>
      <c r="H7" s="14">
        <v>504</v>
      </c>
      <c r="I7" s="14">
        <v>551</v>
      </c>
      <c r="J7" s="14">
        <v>701</v>
      </c>
      <c r="K7" s="11">
        <v>2528</v>
      </c>
      <c r="L7" s="11">
        <v>1756</v>
      </c>
    </row>
    <row r="8" spans="1:12" x14ac:dyDescent="0.2">
      <c r="B8" s="33" t="s">
        <v>161</v>
      </c>
      <c r="C8" s="3">
        <v>155</v>
      </c>
      <c r="D8" s="12" t="s">
        <v>15</v>
      </c>
      <c r="E8" s="14">
        <v>70</v>
      </c>
      <c r="F8" s="14">
        <v>121</v>
      </c>
      <c r="G8" s="14">
        <v>199</v>
      </c>
      <c r="H8" s="14">
        <v>257</v>
      </c>
      <c r="I8" s="14">
        <v>349</v>
      </c>
      <c r="J8" s="14">
        <v>301</v>
      </c>
      <c r="K8" s="11">
        <v>1297</v>
      </c>
      <c r="L8" s="11">
        <v>907</v>
      </c>
    </row>
    <row r="9" spans="1:12" x14ac:dyDescent="0.2">
      <c r="B9" s="33" t="s">
        <v>161</v>
      </c>
      <c r="C9" s="3">
        <v>157</v>
      </c>
      <c r="D9" s="12" t="s">
        <v>30</v>
      </c>
      <c r="E9" s="14">
        <v>173</v>
      </c>
      <c r="F9" s="14">
        <v>550</v>
      </c>
      <c r="G9" s="14">
        <v>839</v>
      </c>
      <c r="H9" s="14">
        <v>962</v>
      </c>
      <c r="I9" s="14">
        <v>996</v>
      </c>
      <c r="J9" s="14">
        <v>1398</v>
      </c>
      <c r="K9" s="11">
        <v>4918</v>
      </c>
      <c r="L9" s="11">
        <v>3356</v>
      </c>
    </row>
    <row r="10" spans="1:12" x14ac:dyDescent="0.2">
      <c r="B10" s="33" t="s">
        <v>161</v>
      </c>
      <c r="C10" s="3">
        <v>159</v>
      </c>
      <c r="D10" s="12" t="s">
        <v>31</v>
      </c>
      <c r="E10" s="14">
        <v>312</v>
      </c>
      <c r="F10" s="14">
        <v>605</v>
      </c>
      <c r="G10" s="14">
        <v>961</v>
      </c>
      <c r="H10" s="14">
        <v>998</v>
      </c>
      <c r="I10" s="14">
        <v>1154</v>
      </c>
      <c r="J10" s="14">
        <v>1344</v>
      </c>
      <c r="K10" s="11">
        <v>5374</v>
      </c>
      <c r="L10" s="11">
        <v>3496</v>
      </c>
    </row>
    <row r="11" spans="1:12" x14ac:dyDescent="0.2">
      <c r="B11" s="33" t="s">
        <v>161</v>
      </c>
      <c r="C11" s="3">
        <v>161</v>
      </c>
      <c r="D11" s="12" t="s">
        <v>32</v>
      </c>
      <c r="E11" s="14">
        <v>49</v>
      </c>
      <c r="F11" s="14">
        <v>114</v>
      </c>
      <c r="G11" s="14">
        <v>421</v>
      </c>
      <c r="H11" s="14">
        <v>289</v>
      </c>
      <c r="I11" s="14">
        <v>282</v>
      </c>
      <c r="J11" s="14">
        <v>307</v>
      </c>
      <c r="K11" s="11">
        <v>1462</v>
      </c>
      <c r="L11" s="11">
        <v>878</v>
      </c>
    </row>
    <row r="12" spans="1:12" x14ac:dyDescent="0.2">
      <c r="B12" s="33" t="s">
        <v>161</v>
      </c>
      <c r="C12" s="3">
        <v>163</v>
      </c>
      <c r="D12" s="12" t="s">
        <v>40</v>
      </c>
      <c r="E12" s="14">
        <v>137</v>
      </c>
      <c r="F12" s="14">
        <v>275</v>
      </c>
      <c r="G12" s="14">
        <v>516</v>
      </c>
      <c r="H12" s="14">
        <v>562</v>
      </c>
      <c r="I12" s="14">
        <v>465</v>
      </c>
      <c r="J12" s="14">
        <v>563</v>
      </c>
      <c r="K12" s="11">
        <v>2518</v>
      </c>
      <c r="L12" s="11">
        <v>1590</v>
      </c>
    </row>
    <row r="13" spans="1:12" x14ac:dyDescent="0.2">
      <c r="B13" s="33" t="s">
        <v>161</v>
      </c>
      <c r="C13" s="3">
        <v>165</v>
      </c>
      <c r="D13" s="12" t="s">
        <v>4</v>
      </c>
      <c r="E13" s="14">
        <v>172</v>
      </c>
      <c r="F13" s="14">
        <v>274</v>
      </c>
      <c r="G13" s="14">
        <v>528</v>
      </c>
      <c r="H13" s="14">
        <v>688</v>
      </c>
      <c r="I13" s="14">
        <v>512</v>
      </c>
      <c r="J13" s="14">
        <v>490</v>
      </c>
      <c r="K13" s="11">
        <v>2664</v>
      </c>
      <c r="L13" s="11">
        <v>1690</v>
      </c>
    </row>
    <row r="14" spans="1:12" x14ac:dyDescent="0.2">
      <c r="B14" s="33" t="s">
        <v>161</v>
      </c>
      <c r="C14" s="3">
        <v>167</v>
      </c>
      <c r="D14" s="12" t="s">
        <v>47</v>
      </c>
      <c r="E14" s="14">
        <v>259</v>
      </c>
      <c r="F14" s="14">
        <v>348</v>
      </c>
      <c r="G14" s="14">
        <v>604</v>
      </c>
      <c r="H14" s="14">
        <v>888</v>
      </c>
      <c r="I14" s="14">
        <v>873</v>
      </c>
      <c r="J14" s="14">
        <v>819</v>
      </c>
      <c r="K14" s="11">
        <v>3791</v>
      </c>
      <c r="L14" s="11">
        <v>2580</v>
      </c>
    </row>
    <row r="15" spans="1:12" x14ac:dyDescent="0.2">
      <c r="B15" s="33" t="s">
        <v>161</v>
      </c>
      <c r="C15" s="3">
        <v>169</v>
      </c>
      <c r="D15" s="12" t="s">
        <v>48</v>
      </c>
      <c r="E15" s="14">
        <v>190</v>
      </c>
      <c r="F15" s="14">
        <v>588</v>
      </c>
      <c r="G15" s="14">
        <v>751</v>
      </c>
      <c r="H15" s="14">
        <v>1173</v>
      </c>
      <c r="I15" s="14">
        <v>974</v>
      </c>
      <c r="J15" s="14">
        <v>1021</v>
      </c>
      <c r="K15" s="11">
        <v>4697</v>
      </c>
      <c r="L15" s="11">
        <v>3168</v>
      </c>
    </row>
    <row r="16" spans="1:12" x14ac:dyDescent="0.2">
      <c r="B16" s="33" t="s">
        <v>161</v>
      </c>
      <c r="C16" s="3">
        <v>173</v>
      </c>
      <c r="D16" s="12" t="s">
        <v>62</v>
      </c>
      <c r="E16" s="14">
        <v>133</v>
      </c>
      <c r="F16" s="14">
        <v>391</v>
      </c>
      <c r="G16" s="14">
        <v>538</v>
      </c>
      <c r="H16" s="14">
        <v>675</v>
      </c>
      <c r="I16" s="14">
        <v>731</v>
      </c>
      <c r="J16" s="14">
        <v>1030</v>
      </c>
      <c r="K16" s="11">
        <v>3498</v>
      </c>
      <c r="L16" s="11">
        <v>2436</v>
      </c>
    </row>
    <row r="17" spans="2:12" x14ac:dyDescent="0.2">
      <c r="B17" s="33" t="s">
        <v>161</v>
      </c>
      <c r="C17" s="3">
        <v>175</v>
      </c>
      <c r="D17" s="12" t="s">
        <v>80</v>
      </c>
      <c r="E17" s="14">
        <v>300</v>
      </c>
      <c r="F17" s="14">
        <v>569</v>
      </c>
      <c r="G17" s="14">
        <v>715</v>
      </c>
      <c r="H17" s="14">
        <v>904</v>
      </c>
      <c r="I17" s="14">
        <v>906</v>
      </c>
      <c r="J17" s="14">
        <v>1047</v>
      </c>
      <c r="K17" s="11">
        <v>4441</v>
      </c>
      <c r="L17" s="11">
        <v>2857</v>
      </c>
    </row>
    <row r="18" spans="2:12" x14ac:dyDescent="0.2">
      <c r="B18" s="33" t="s">
        <v>161</v>
      </c>
      <c r="C18" s="3">
        <v>183</v>
      </c>
      <c r="D18" s="12" t="s">
        <v>51</v>
      </c>
      <c r="E18" s="14">
        <v>99</v>
      </c>
      <c r="F18" s="14">
        <v>168</v>
      </c>
      <c r="G18" s="14">
        <v>239</v>
      </c>
      <c r="H18" s="14">
        <v>339</v>
      </c>
      <c r="I18" s="14">
        <v>290</v>
      </c>
      <c r="J18" s="14">
        <v>169</v>
      </c>
      <c r="K18" s="11">
        <v>1304</v>
      </c>
      <c r="L18" s="11">
        <v>798</v>
      </c>
    </row>
    <row r="19" spans="2:12" x14ac:dyDescent="0.2">
      <c r="B19" s="33" t="s">
        <v>161</v>
      </c>
      <c r="C19" s="3">
        <v>185</v>
      </c>
      <c r="D19" s="12" t="s">
        <v>95</v>
      </c>
      <c r="E19" s="14">
        <v>149</v>
      </c>
      <c r="F19" s="14">
        <v>278</v>
      </c>
      <c r="G19" s="14">
        <v>676</v>
      </c>
      <c r="H19" s="14">
        <v>500</v>
      </c>
      <c r="I19" s="14">
        <v>495</v>
      </c>
      <c r="J19" s="14">
        <v>495</v>
      </c>
      <c r="K19" s="11">
        <v>2593</v>
      </c>
      <c r="L19" s="11">
        <v>1490</v>
      </c>
    </row>
    <row r="20" spans="2:12" x14ac:dyDescent="0.2">
      <c r="B20" s="33" t="s">
        <v>161</v>
      </c>
      <c r="C20" s="3">
        <v>187</v>
      </c>
      <c r="D20" s="12" t="s">
        <v>96</v>
      </c>
      <c r="E20" s="14">
        <v>69</v>
      </c>
      <c r="F20" s="14">
        <v>249</v>
      </c>
      <c r="G20" s="14">
        <v>296</v>
      </c>
      <c r="H20" s="14">
        <v>536</v>
      </c>
      <c r="I20" s="14">
        <v>410</v>
      </c>
      <c r="J20" s="14">
        <v>309</v>
      </c>
      <c r="K20" s="11">
        <v>1869</v>
      </c>
      <c r="L20" s="11">
        <v>1255</v>
      </c>
    </row>
    <row r="21" spans="2:12" x14ac:dyDescent="0.2">
      <c r="B21" s="33" t="s">
        <v>161</v>
      </c>
      <c r="C21" s="3">
        <v>190</v>
      </c>
      <c r="D21" s="12" t="s">
        <v>28</v>
      </c>
      <c r="E21" s="14">
        <v>59</v>
      </c>
      <c r="F21" s="14">
        <v>230</v>
      </c>
      <c r="G21" s="14">
        <v>431</v>
      </c>
      <c r="H21" s="14">
        <v>667</v>
      </c>
      <c r="I21" s="14">
        <v>847</v>
      </c>
      <c r="J21" s="14">
        <v>965</v>
      </c>
      <c r="K21" s="11">
        <v>3199</v>
      </c>
      <c r="L21" s="11">
        <v>2479</v>
      </c>
    </row>
    <row r="22" spans="2:12" x14ac:dyDescent="0.2">
      <c r="B22" s="33" t="s">
        <v>161</v>
      </c>
      <c r="C22" s="3">
        <v>201</v>
      </c>
      <c r="D22" s="12" t="s">
        <v>6</v>
      </c>
      <c r="E22" s="14">
        <v>62</v>
      </c>
      <c r="F22" s="14">
        <v>134</v>
      </c>
      <c r="G22" s="14">
        <v>308</v>
      </c>
      <c r="H22" s="14">
        <v>412</v>
      </c>
      <c r="I22" s="14">
        <v>492</v>
      </c>
      <c r="J22" s="14">
        <v>479</v>
      </c>
      <c r="K22" s="11">
        <v>1887</v>
      </c>
      <c r="L22" s="11">
        <v>1383</v>
      </c>
    </row>
    <row r="23" spans="2:12" x14ac:dyDescent="0.2">
      <c r="B23" s="33" t="s">
        <v>161</v>
      </c>
      <c r="C23" s="3">
        <v>210</v>
      </c>
      <c r="D23" s="12" t="s">
        <v>23</v>
      </c>
      <c r="E23" s="14">
        <v>115</v>
      </c>
      <c r="F23" s="14">
        <v>313</v>
      </c>
      <c r="G23" s="14">
        <v>519</v>
      </c>
      <c r="H23" s="14">
        <v>622</v>
      </c>
      <c r="I23" s="14">
        <v>614</v>
      </c>
      <c r="J23" s="14">
        <v>586</v>
      </c>
      <c r="K23" s="11">
        <v>2769</v>
      </c>
      <c r="L23" s="11">
        <v>1822</v>
      </c>
    </row>
    <row r="24" spans="2:12" x14ac:dyDescent="0.2">
      <c r="B24" s="33" t="s">
        <v>161</v>
      </c>
      <c r="C24" s="3">
        <v>217</v>
      </c>
      <c r="D24" s="12" t="s">
        <v>39</v>
      </c>
      <c r="E24" s="14">
        <v>149</v>
      </c>
      <c r="F24" s="14">
        <v>456</v>
      </c>
      <c r="G24" s="14">
        <v>818</v>
      </c>
      <c r="H24" s="14">
        <v>1175</v>
      </c>
      <c r="I24" s="14">
        <v>1039</v>
      </c>
      <c r="J24" s="14">
        <v>1018</v>
      </c>
      <c r="K24" s="11">
        <v>4655</v>
      </c>
      <c r="L24" s="11">
        <v>3232</v>
      </c>
    </row>
    <row r="25" spans="2:12" x14ac:dyDescent="0.2">
      <c r="B25" s="33" t="s">
        <v>161</v>
      </c>
      <c r="C25" s="3">
        <v>219</v>
      </c>
      <c r="D25" s="12" t="s">
        <v>42</v>
      </c>
      <c r="E25" s="14">
        <v>88</v>
      </c>
      <c r="F25" s="14">
        <v>261</v>
      </c>
      <c r="G25" s="14">
        <v>441</v>
      </c>
      <c r="H25" s="14">
        <v>505</v>
      </c>
      <c r="I25" s="14">
        <v>600</v>
      </c>
      <c r="J25" s="14">
        <v>433</v>
      </c>
      <c r="K25" s="11">
        <v>2328</v>
      </c>
      <c r="L25" s="11">
        <v>1538</v>
      </c>
    </row>
    <row r="26" spans="2:12" x14ac:dyDescent="0.2">
      <c r="B26" s="33" t="s">
        <v>161</v>
      </c>
      <c r="C26" s="3">
        <v>223</v>
      </c>
      <c r="D26" s="12" t="s">
        <v>49</v>
      </c>
      <c r="E26" s="14">
        <v>49</v>
      </c>
      <c r="F26" s="14">
        <v>122</v>
      </c>
      <c r="G26" s="14">
        <v>214</v>
      </c>
      <c r="H26" s="14">
        <v>445</v>
      </c>
      <c r="I26" s="14">
        <v>626</v>
      </c>
      <c r="J26" s="14">
        <v>641</v>
      </c>
      <c r="K26" s="11">
        <v>2097</v>
      </c>
      <c r="L26" s="11">
        <v>1712</v>
      </c>
    </row>
    <row r="27" spans="2:12" x14ac:dyDescent="0.2">
      <c r="B27" s="33" t="s">
        <v>161</v>
      </c>
      <c r="C27" s="3">
        <v>230</v>
      </c>
      <c r="D27" s="12" t="s">
        <v>79</v>
      </c>
      <c r="E27" s="14">
        <v>221</v>
      </c>
      <c r="F27" s="14">
        <v>254</v>
      </c>
      <c r="G27" s="14">
        <v>516</v>
      </c>
      <c r="H27" s="14">
        <v>1154</v>
      </c>
      <c r="I27" s="14">
        <v>951</v>
      </c>
      <c r="J27" s="14">
        <v>1441</v>
      </c>
      <c r="K27" s="11">
        <v>4537</v>
      </c>
      <c r="L27" s="11">
        <v>3546</v>
      </c>
    </row>
    <row r="28" spans="2:12" x14ac:dyDescent="0.2">
      <c r="B28" s="33" t="s">
        <v>161</v>
      </c>
      <c r="C28" s="3">
        <v>240</v>
      </c>
      <c r="D28" s="12" t="s">
        <v>16</v>
      </c>
      <c r="E28" s="14">
        <v>198</v>
      </c>
      <c r="F28" s="14">
        <v>281</v>
      </c>
      <c r="G28" s="14">
        <v>665</v>
      </c>
      <c r="H28" s="14">
        <v>729</v>
      </c>
      <c r="I28" s="14">
        <v>557</v>
      </c>
      <c r="J28" s="14">
        <v>539</v>
      </c>
      <c r="K28" s="11">
        <v>2969</v>
      </c>
      <c r="L28" s="11">
        <v>1825</v>
      </c>
    </row>
    <row r="29" spans="2:12" x14ac:dyDescent="0.2">
      <c r="B29" s="33" t="s">
        <v>161</v>
      </c>
      <c r="C29" s="3">
        <v>250</v>
      </c>
      <c r="D29" s="12" t="s">
        <v>27</v>
      </c>
      <c r="E29" s="14">
        <v>234</v>
      </c>
      <c r="F29" s="14">
        <v>360</v>
      </c>
      <c r="G29" s="14">
        <v>677</v>
      </c>
      <c r="H29" s="14">
        <v>923</v>
      </c>
      <c r="I29" s="14">
        <v>1063</v>
      </c>
      <c r="J29" s="14">
        <v>577</v>
      </c>
      <c r="K29" s="11">
        <v>3834</v>
      </c>
      <c r="L29" s="11">
        <v>2563</v>
      </c>
    </row>
    <row r="30" spans="2:12" x14ac:dyDescent="0.2">
      <c r="B30" s="33" t="s">
        <v>161</v>
      </c>
      <c r="C30" s="3">
        <v>253</v>
      </c>
      <c r="D30" s="12" t="s">
        <v>33</v>
      </c>
      <c r="E30" s="14">
        <v>239</v>
      </c>
      <c r="F30" s="14">
        <v>517</v>
      </c>
      <c r="G30" s="14">
        <v>707</v>
      </c>
      <c r="H30" s="14">
        <v>1121</v>
      </c>
      <c r="I30" s="14">
        <v>871</v>
      </c>
      <c r="J30" s="14">
        <v>645</v>
      </c>
      <c r="K30" s="11">
        <v>4100</v>
      </c>
      <c r="L30" s="11">
        <v>2637</v>
      </c>
    </row>
    <row r="31" spans="2:12" x14ac:dyDescent="0.2">
      <c r="B31" s="33" t="s">
        <v>161</v>
      </c>
      <c r="C31" s="3">
        <v>259</v>
      </c>
      <c r="D31" s="12" t="s">
        <v>57</v>
      </c>
      <c r="E31" s="14">
        <v>202</v>
      </c>
      <c r="F31" s="14">
        <v>379</v>
      </c>
      <c r="G31" s="14">
        <v>626</v>
      </c>
      <c r="H31" s="14">
        <v>806</v>
      </c>
      <c r="I31" s="14">
        <v>1104</v>
      </c>
      <c r="J31" s="14">
        <v>958</v>
      </c>
      <c r="K31" s="11">
        <v>4075</v>
      </c>
      <c r="L31" s="11">
        <v>2868</v>
      </c>
    </row>
    <row r="32" spans="2:12" x14ac:dyDescent="0.2">
      <c r="B32" s="33" t="s">
        <v>161</v>
      </c>
      <c r="C32" s="3">
        <v>260</v>
      </c>
      <c r="D32" s="12" t="s">
        <v>37</v>
      </c>
      <c r="E32" s="14">
        <v>163</v>
      </c>
      <c r="F32" s="14">
        <v>405</v>
      </c>
      <c r="G32" s="14">
        <v>568</v>
      </c>
      <c r="H32" s="14">
        <v>852</v>
      </c>
      <c r="I32" s="14">
        <v>712</v>
      </c>
      <c r="J32" s="14">
        <v>605</v>
      </c>
      <c r="K32" s="11">
        <v>3305</v>
      </c>
      <c r="L32" s="11">
        <v>2169</v>
      </c>
    </row>
    <row r="33" spans="2:12" x14ac:dyDescent="0.2">
      <c r="B33" s="33" t="s">
        <v>161</v>
      </c>
      <c r="C33" s="3">
        <v>265</v>
      </c>
      <c r="D33" s="12" t="s">
        <v>78</v>
      </c>
      <c r="E33" s="14">
        <v>249</v>
      </c>
      <c r="F33" s="14">
        <v>546</v>
      </c>
      <c r="G33" s="14">
        <v>1158</v>
      </c>
      <c r="H33" s="14">
        <v>1325</v>
      </c>
      <c r="I33" s="14">
        <v>1303</v>
      </c>
      <c r="J33" s="14">
        <v>1457</v>
      </c>
      <c r="K33" s="11">
        <v>6038</v>
      </c>
      <c r="L33" s="11">
        <v>4085</v>
      </c>
    </row>
    <row r="34" spans="2:12" x14ac:dyDescent="0.2">
      <c r="B34" s="33" t="s">
        <v>161</v>
      </c>
      <c r="C34" s="3">
        <v>269</v>
      </c>
      <c r="D34" s="12" t="s">
        <v>86</v>
      </c>
      <c r="E34" s="14">
        <v>52</v>
      </c>
      <c r="F34" s="14">
        <v>196</v>
      </c>
      <c r="G34" s="14">
        <v>289</v>
      </c>
      <c r="H34" s="14">
        <v>287</v>
      </c>
      <c r="I34" s="14">
        <v>204</v>
      </c>
      <c r="J34" s="14">
        <v>143</v>
      </c>
      <c r="K34" s="11">
        <v>1171</v>
      </c>
      <c r="L34" s="11">
        <v>634</v>
      </c>
    </row>
    <row r="35" spans="2:12" x14ac:dyDescent="0.2">
      <c r="B35" s="33" t="s">
        <v>161</v>
      </c>
      <c r="C35" s="3">
        <v>270</v>
      </c>
      <c r="D35" s="12" t="s">
        <v>34</v>
      </c>
      <c r="E35" s="14">
        <v>157</v>
      </c>
      <c r="F35" s="14">
        <v>249</v>
      </c>
      <c r="G35" s="14">
        <v>537</v>
      </c>
      <c r="H35" s="14">
        <v>677</v>
      </c>
      <c r="I35" s="14">
        <v>559</v>
      </c>
      <c r="J35" s="14">
        <v>644</v>
      </c>
      <c r="K35" s="11">
        <v>2823</v>
      </c>
      <c r="L35" s="11">
        <v>1880</v>
      </c>
    </row>
    <row r="36" spans="2:12" x14ac:dyDescent="0.2">
      <c r="B36" s="33" t="s">
        <v>161</v>
      </c>
      <c r="C36" s="3">
        <v>306</v>
      </c>
      <c r="D36" s="12" t="s">
        <v>73</v>
      </c>
      <c r="E36" s="14">
        <v>127</v>
      </c>
      <c r="F36" s="14">
        <v>404</v>
      </c>
      <c r="G36" s="14">
        <v>514</v>
      </c>
      <c r="H36" s="14">
        <v>714</v>
      </c>
      <c r="I36" s="14">
        <v>738</v>
      </c>
      <c r="J36" s="14">
        <v>489</v>
      </c>
      <c r="K36" s="11">
        <v>2986</v>
      </c>
      <c r="L36" s="11">
        <v>1941</v>
      </c>
    </row>
    <row r="37" spans="2:12" x14ac:dyDescent="0.2">
      <c r="B37" s="33" t="s">
        <v>161</v>
      </c>
      <c r="C37" s="3">
        <v>316</v>
      </c>
      <c r="D37" s="12" t="s">
        <v>44</v>
      </c>
      <c r="E37" s="14">
        <v>295</v>
      </c>
      <c r="F37" s="14">
        <v>747</v>
      </c>
      <c r="G37" s="14">
        <v>1329</v>
      </c>
      <c r="H37" s="14">
        <v>1275</v>
      </c>
      <c r="I37" s="14">
        <v>1504</v>
      </c>
      <c r="J37" s="14">
        <v>1521</v>
      </c>
      <c r="K37" s="11">
        <v>6671</v>
      </c>
      <c r="L37" s="11">
        <v>4300</v>
      </c>
    </row>
    <row r="38" spans="2:12" x14ac:dyDescent="0.2">
      <c r="B38" s="33" t="s">
        <v>161</v>
      </c>
      <c r="C38" s="3">
        <v>320</v>
      </c>
      <c r="D38" s="12" t="s">
        <v>21</v>
      </c>
      <c r="E38" s="14">
        <v>145</v>
      </c>
      <c r="F38" s="14">
        <v>183</v>
      </c>
      <c r="G38" s="14">
        <v>430</v>
      </c>
      <c r="H38" s="14">
        <v>455</v>
      </c>
      <c r="I38" s="14">
        <v>440</v>
      </c>
      <c r="J38" s="14">
        <v>605</v>
      </c>
      <c r="K38" s="11">
        <v>2258</v>
      </c>
      <c r="L38" s="11">
        <v>1500</v>
      </c>
    </row>
    <row r="39" spans="2:12" x14ac:dyDescent="0.2">
      <c r="B39" s="33" t="s">
        <v>161</v>
      </c>
      <c r="C39" s="3">
        <v>326</v>
      </c>
      <c r="D39" s="12" t="s">
        <v>53</v>
      </c>
      <c r="E39" s="14">
        <v>189</v>
      </c>
      <c r="F39" s="14">
        <v>529</v>
      </c>
      <c r="G39" s="14">
        <v>905</v>
      </c>
      <c r="H39" s="14">
        <v>985</v>
      </c>
      <c r="I39" s="14">
        <v>794</v>
      </c>
      <c r="J39" s="14">
        <v>793</v>
      </c>
      <c r="K39" s="11">
        <v>4195</v>
      </c>
      <c r="L39" s="11">
        <v>2572</v>
      </c>
    </row>
    <row r="40" spans="2:12" x14ac:dyDescent="0.2">
      <c r="B40" s="33" t="s">
        <v>161</v>
      </c>
      <c r="C40" s="3">
        <v>329</v>
      </c>
      <c r="D40" s="12" t="s">
        <v>77</v>
      </c>
      <c r="E40" s="14">
        <v>46</v>
      </c>
      <c r="F40" s="14">
        <v>187</v>
      </c>
      <c r="G40" s="14">
        <v>347</v>
      </c>
      <c r="H40" s="14">
        <v>347</v>
      </c>
      <c r="I40" s="14">
        <v>360</v>
      </c>
      <c r="J40" s="14">
        <v>318</v>
      </c>
      <c r="K40" s="11">
        <v>1605</v>
      </c>
      <c r="L40" s="11">
        <v>1025</v>
      </c>
    </row>
    <row r="41" spans="2:12" x14ac:dyDescent="0.2">
      <c r="B41" s="33" t="s">
        <v>161</v>
      </c>
      <c r="C41" s="3">
        <v>330</v>
      </c>
      <c r="D41" s="12" t="s">
        <v>85</v>
      </c>
      <c r="E41" s="14">
        <v>361</v>
      </c>
      <c r="F41" s="14">
        <v>847</v>
      </c>
      <c r="G41" s="14">
        <v>1614</v>
      </c>
      <c r="H41" s="14">
        <v>1938</v>
      </c>
      <c r="I41" s="14">
        <v>1931</v>
      </c>
      <c r="J41" s="14">
        <v>2013</v>
      </c>
      <c r="K41" s="11">
        <v>8704</v>
      </c>
      <c r="L41" s="11">
        <v>5882</v>
      </c>
    </row>
    <row r="42" spans="2:12" x14ac:dyDescent="0.2">
      <c r="B42" s="33" t="s">
        <v>161</v>
      </c>
      <c r="C42" s="3">
        <v>336</v>
      </c>
      <c r="D42" s="12" t="s">
        <v>88</v>
      </c>
      <c r="E42" s="14">
        <v>70</v>
      </c>
      <c r="F42" s="14">
        <v>230</v>
      </c>
      <c r="G42" s="14">
        <v>295</v>
      </c>
      <c r="H42" s="14">
        <v>562</v>
      </c>
      <c r="I42" s="14">
        <v>448</v>
      </c>
      <c r="J42" s="14">
        <v>460</v>
      </c>
      <c r="K42" s="11">
        <v>2065</v>
      </c>
      <c r="L42" s="11">
        <v>1470</v>
      </c>
    </row>
    <row r="43" spans="2:12" x14ac:dyDescent="0.2">
      <c r="B43" s="33" t="s">
        <v>161</v>
      </c>
      <c r="C43" s="3">
        <v>340</v>
      </c>
      <c r="D43" s="12" t="s">
        <v>87</v>
      </c>
      <c r="E43" s="14">
        <v>239</v>
      </c>
      <c r="F43" s="14">
        <v>333</v>
      </c>
      <c r="G43" s="14">
        <v>499</v>
      </c>
      <c r="H43" s="14">
        <v>785</v>
      </c>
      <c r="I43" s="14">
        <v>617</v>
      </c>
      <c r="J43" s="14">
        <v>549</v>
      </c>
      <c r="K43" s="11">
        <v>3022</v>
      </c>
      <c r="L43" s="11">
        <v>1951</v>
      </c>
    </row>
    <row r="44" spans="2:12" x14ac:dyDescent="0.2">
      <c r="B44" s="33" t="s">
        <v>161</v>
      </c>
      <c r="C44" s="3">
        <v>350</v>
      </c>
      <c r="D44" s="12" t="s">
        <v>59</v>
      </c>
      <c r="E44" s="14">
        <v>77</v>
      </c>
      <c r="F44" s="14">
        <v>217</v>
      </c>
      <c r="G44" s="14">
        <v>300</v>
      </c>
      <c r="H44" s="14">
        <v>380</v>
      </c>
      <c r="I44" s="14">
        <v>361</v>
      </c>
      <c r="J44" s="14">
        <v>452</v>
      </c>
      <c r="K44" s="11">
        <v>1787</v>
      </c>
      <c r="L44" s="11">
        <v>1193</v>
      </c>
    </row>
    <row r="45" spans="2:12" x14ac:dyDescent="0.2">
      <c r="B45" s="33" t="s">
        <v>161</v>
      </c>
      <c r="C45" s="3">
        <v>360</v>
      </c>
      <c r="D45" s="12" t="s">
        <v>61</v>
      </c>
      <c r="E45" s="14">
        <v>115</v>
      </c>
      <c r="F45" s="14">
        <v>324</v>
      </c>
      <c r="G45" s="14">
        <v>521</v>
      </c>
      <c r="H45" s="14">
        <v>707</v>
      </c>
      <c r="I45" s="14">
        <v>692</v>
      </c>
      <c r="J45" s="14">
        <v>781</v>
      </c>
      <c r="K45" s="11">
        <v>3140</v>
      </c>
      <c r="L45" s="11">
        <v>2180</v>
      </c>
    </row>
    <row r="46" spans="2:12" x14ac:dyDescent="0.2">
      <c r="B46" s="33" t="s">
        <v>161</v>
      </c>
      <c r="C46" s="3">
        <v>370</v>
      </c>
      <c r="D46" s="12" t="s">
        <v>70</v>
      </c>
      <c r="E46" s="14">
        <v>406</v>
      </c>
      <c r="F46" s="14">
        <v>530</v>
      </c>
      <c r="G46" s="14">
        <v>1239</v>
      </c>
      <c r="H46" s="14">
        <v>1355</v>
      </c>
      <c r="I46" s="14">
        <v>1296</v>
      </c>
      <c r="J46" s="14">
        <v>1298</v>
      </c>
      <c r="K46" s="11">
        <v>6124</v>
      </c>
      <c r="L46" s="11">
        <v>3949</v>
      </c>
    </row>
    <row r="47" spans="2:12" x14ac:dyDescent="0.2">
      <c r="B47" s="33" t="s">
        <v>161</v>
      </c>
      <c r="C47" s="3">
        <v>376</v>
      </c>
      <c r="D47" s="12" t="s">
        <v>35</v>
      </c>
      <c r="E47" s="14">
        <v>169</v>
      </c>
      <c r="F47" s="14">
        <v>335</v>
      </c>
      <c r="G47" s="14">
        <v>812</v>
      </c>
      <c r="H47" s="14">
        <v>1025</v>
      </c>
      <c r="I47" s="14">
        <v>695</v>
      </c>
      <c r="J47" s="14">
        <v>1109</v>
      </c>
      <c r="K47" s="11">
        <v>4145</v>
      </c>
      <c r="L47" s="11">
        <v>2829</v>
      </c>
    </row>
    <row r="48" spans="2:12" x14ac:dyDescent="0.2">
      <c r="B48" s="33" t="s">
        <v>161</v>
      </c>
      <c r="C48" s="3">
        <v>390</v>
      </c>
      <c r="D48" s="12" t="s">
        <v>102</v>
      </c>
      <c r="E48" s="14">
        <v>147</v>
      </c>
      <c r="F48" s="14">
        <v>272</v>
      </c>
      <c r="G48" s="14">
        <v>519</v>
      </c>
      <c r="H48" s="14">
        <v>576</v>
      </c>
      <c r="I48" s="14">
        <v>473</v>
      </c>
      <c r="J48" s="14">
        <v>655</v>
      </c>
      <c r="K48" s="11">
        <v>2642</v>
      </c>
      <c r="L48" s="11">
        <v>1704</v>
      </c>
    </row>
    <row r="49" spans="2:12" x14ac:dyDescent="0.2">
      <c r="B49" s="33" t="s">
        <v>161</v>
      </c>
      <c r="C49" s="3">
        <v>400</v>
      </c>
      <c r="D49" s="12" t="s">
        <v>11</v>
      </c>
      <c r="E49" s="14">
        <v>136</v>
      </c>
      <c r="F49" s="14">
        <v>214</v>
      </c>
      <c r="G49" s="14">
        <v>598</v>
      </c>
      <c r="H49" s="14">
        <v>411</v>
      </c>
      <c r="I49" s="14">
        <v>497</v>
      </c>
      <c r="J49" s="14">
        <v>404</v>
      </c>
      <c r="K49" s="11">
        <v>2260</v>
      </c>
      <c r="L49" s="11">
        <v>1312</v>
      </c>
    </row>
    <row r="50" spans="2:12" x14ac:dyDescent="0.2">
      <c r="B50" s="33" t="s">
        <v>161</v>
      </c>
      <c r="C50" s="3">
        <v>410</v>
      </c>
      <c r="D50" s="12" t="s">
        <v>65</v>
      </c>
      <c r="E50" s="14">
        <v>134</v>
      </c>
      <c r="F50" s="14">
        <v>173</v>
      </c>
      <c r="G50" s="14">
        <v>416</v>
      </c>
      <c r="H50" s="14">
        <v>548</v>
      </c>
      <c r="I50" s="14">
        <v>659</v>
      </c>
      <c r="J50" s="14">
        <v>605</v>
      </c>
      <c r="K50" s="11">
        <v>2535</v>
      </c>
      <c r="L50" s="11">
        <v>1812</v>
      </c>
    </row>
    <row r="51" spans="2:12" x14ac:dyDescent="0.2">
      <c r="B51" s="33" t="s">
        <v>161</v>
      </c>
      <c r="C51" s="3">
        <v>420</v>
      </c>
      <c r="D51" s="12" t="s">
        <v>7</v>
      </c>
      <c r="E51" s="14">
        <v>163</v>
      </c>
      <c r="F51" s="14">
        <v>307</v>
      </c>
      <c r="G51" s="14">
        <v>324</v>
      </c>
      <c r="H51" s="14">
        <v>374</v>
      </c>
      <c r="I51" s="14">
        <v>415</v>
      </c>
      <c r="J51" s="14">
        <v>360</v>
      </c>
      <c r="K51" s="11">
        <v>1943</v>
      </c>
      <c r="L51" s="11">
        <v>1149</v>
      </c>
    </row>
    <row r="52" spans="2:12" x14ac:dyDescent="0.2">
      <c r="B52" s="33" t="s">
        <v>161</v>
      </c>
      <c r="C52" s="3">
        <v>430</v>
      </c>
      <c r="D52" s="12" t="s">
        <v>29</v>
      </c>
      <c r="E52" s="14">
        <v>221</v>
      </c>
      <c r="F52" s="14">
        <v>337</v>
      </c>
      <c r="G52" s="14">
        <v>557</v>
      </c>
      <c r="H52" s="14">
        <v>521</v>
      </c>
      <c r="I52" s="14">
        <v>711</v>
      </c>
      <c r="J52" s="14">
        <v>1013</v>
      </c>
      <c r="K52" s="11">
        <v>3360</v>
      </c>
      <c r="L52" s="11">
        <v>2245</v>
      </c>
    </row>
    <row r="53" spans="2:12" x14ac:dyDescent="0.2">
      <c r="B53" s="33" t="s">
        <v>161</v>
      </c>
      <c r="C53" s="3">
        <v>440</v>
      </c>
      <c r="D53" s="12" t="s">
        <v>54</v>
      </c>
      <c r="E53" s="14">
        <v>37</v>
      </c>
      <c r="F53" s="14">
        <v>95</v>
      </c>
      <c r="G53" s="14">
        <v>158</v>
      </c>
      <c r="H53" s="14">
        <v>188</v>
      </c>
      <c r="I53" s="14">
        <v>191</v>
      </c>
      <c r="J53" s="14">
        <v>235</v>
      </c>
      <c r="K53" s="11">
        <v>904</v>
      </c>
      <c r="L53" s="11">
        <v>614</v>
      </c>
    </row>
    <row r="54" spans="2:12" x14ac:dyDescent="0.2">
      <c r="B54" s="33" t="s">
        <v>161</v>
      </c>
      <c r="C54" s="3">
        <v>450</v>
      </c>
      <c r="D54" s="12" t="s">
        <v>69</v>
      </c>
      <c r="E54" s="14">
        <v>155</v>
      </c>
      <c r="F54" s="14">
        <v>293</v>
      </c>
      <c r="G54" s="14">
        <v>568</v>
      </c>
      <c r="H54" s="14">
        <v>724</v>
      </c>
      <c r="I54" s="14">
        <v>653</v>
      </c>
      <c r="J54" s="14">
        <v>657</v>
      </c>
      <c r="K54" s="11">
        <v>3050</v>
      </c>
      <c r="L54" s="11">
        <v>2034</v>
      </c>
    </row>
    <row r="55" spans="2:12" x14ac:dyDescent="0.2">
      <c r="B55" s="33" t="s">
        <v>161</v>
      </c>
      <c r="C55" s="3">
        <v>461</v>
      </c>
      <c r="D55" s="12" t="s">
        <v>72</v>
      </c>
      <c r="E55" s="14">
        <v>666</v>
      </c>
      <c r="F55" s="14">
        <v>1254</v>
      </c>
      <c r="G55" s="14">
        <v>2150</v>
      </c>
      <c r="H55" s="14">
        <v>2433</v>
      </c>
      <c r="I55" s="14">
        <v>2607</v>
      </c>
      <c r="J55" s="14">
        <v>2528</v>
      </c>
      <c r="K55" s="11">
        <v>11638</v>
      </c>
      <c r="L55" s="11">
        <v>7568</v>
      </c>
    </row>
    <row r="56" spans="2:12" x14ac:dyDescent="0.2">
      <c r="B56" s="33" t="s">
        <v>161</v>
      </c>
      <c r="C56" s="3">
        <v>479</v>
      </c>
      <c r="D56" s="12" t="s">
        <v>90</v>
      </c>
      <c r="E56" s="14">
        <v>202</v>
      </c>
      <c r="F56" s="14">
        <v>440</v>
      </c>
      <c r="G56" s="14">
        <v>920</v>
      </c>
      <c r="H56" s="14">
        <v>949</v>
      </c>
      <c r="I56" s="14">
        <v>1013</v>
      </c>
      <c r="J56" s="14">
        <v>1212</v>
      </c>
      <c r="K56" s="11">
        <v>4736</v>
      </c>
      <c r="L56" s="11">
        <v>3174</v>
      </c>
    </row>
    <row r="57" spans="2:12" x14ac:dyDescent="0.2">
      <c r="B57" s="33" t="s">
        <v>161</v>
      </c>
      <c r="C57" s="3">
        <v>480</v>
      </c>
      <c r="D57" s="12" t="s">
        <v>114</v>
      </c>
      <c r="E57" s="14">
        <v>230</v>
      </c>
      <c r="F57" s="14">
        <v>398</v>
      </c>
      <c r="G57" s="14">
        <v>454</v>
      </c>
      <c r="H57" s="14">
        <v>565</v>
      </c>
      <c r="I57" s="14">
        <v>563</v>
      </c>
      <c r="J57" s="14">
        <v>656</v>
      </c>
      <c r="K57" s="11">
        <v>2866</v>
      </c>
      <c r="L57" s="11">
        <v>1784</v>
      </c>
    </row>
    <row r="58" spans="2:12" x14ac:dyDescent="0.2">
      <c r="B58" s="33" t="s">
        <v>161</v>
      </c>
      <c r="C58" s="3">
        <v>482</v>
      </c>
      <c r="D58" s="12" t="s">
        <v>58</v>
      </c>
      <c r="E58" s="14">
        <v>50</v>
      </c>
      <c r="F58" s="14">
        <v>131</v>
      </c>
      <c r="G58" s="14">
        <v>178</v>
      </c>
      <c r="H58" s="14">
        <v>200</v>
      </c>
      <c r="I58" s="14">
        <v>154</v>
      </c>
      <c r="J58" s="14">
        <v>197</v>
      </c>
      <c r="K58" s="11">
        <v>910</v>
      </c>
      <c r="L58" s="11">
        <v>551</v>
      </c>
    </row>
    <row r="59" spans="2:12" x14ac:dyDescent="0.2">
      <c r="B59" s="33" t="s">
        <v>161</v>
      </c>
      <c r="C59" s="3">
        <v>492</v>
      </c>
      <c r="D59" s="12" t="s">
        <v>103</v>
      </c>
      <c r="E59" s="14">
        <v>84</v>
      </c>
      <c r="F59" s="14">
        <v>90</v>
      </c>
      <c r="G59" s="14">
        <v>96</v>
      </c>
      <c r="H59" s="14">
        <v>106</v>
      </c>
      <c r="I59" s="14">
        <v>211</v>
      </c>
      <c r="J59" s="14">
        <v>214</v>
      </c>
      <c r="K59" s="11">
        <v>801</v>
      </c>
      <c r="L59" s="11">
        <v>531</v>
      </c>
    </row>
    <row r="60" spans="2:12" x14ac:dyDescent="0.2">
      <c r="B60" s="33" t="s">
        <v>161</v>
      </c>
      <c r="C60" s="3">
        <v>510</v>
      </c>
      <c r="D60" s="12" t="s">
        <v>36</v>
      </c>
      <c r="E60" s="14">
        <v>236</v>
      </c>
      <c r="F60" s="14">
        <v>398</v>
      </c>
      <c r="G60" s="14">
        <v>604</v>
      </c>
      <c r="H60" s="14">
        <v>766</v>
      </c>
      <c r="I60" s="14">
        <v>948</v>
      </c>
      <c r="J60" s="14">
        <v>841</v>
      </c>
      <c r="K60" s="11">
        <v>3793</v>
      </c>
      <c r="L60" s="11">
        <v>2555</v>
      </c>
    </row>
    <row r="61" spans="2:12" x14ac:dyDescent="0.2">
      <c r="B61" s="33" t="s">
        <v>161</v>
      </c>
      <c r="C61" s="3">
        <v>530</v>
      </c>
      <c r="D61" s="12" t="s">
        <v>10</v>
      </c>
      <c r="E61" s="14">
        <v>104</v>
      </c>
      <c r="F61" s="14">
        <v>171</v>
      </c>
      <c r="G61" s="14">
        <v>259</v>
      </c>
      <c r="H61" s="14">
        <v>471</v>
      </c>
      <c r="I61" s="14">
        <v>285</v>
      </c>
      <c r="J61" s="14">
        <v>383</v>
      </c>
      <c r="K61" s="11">
        <v>1673</v>
      </c>
      <c r="L61" s="11">
        <v>1139</v>
      </c>
    </row>
    <row r="62" spans="2:12" x14ac:dyDescent="0.2">
      <c r="B62" s="33" t="s">
        <v>161</v>
      </c>
      <c r="C62" s="3">
        <v>540</v>
      </c>
      <c r="D62" s="12" t="s">
        <v>92</v>
      </c>
      <c r="E62" s="14">
        <v>205</v>
      </c>
      <c r="F62" s="14">
        <v>347</v>
      </c>
      <c r="G62" s="14">
        <v>832</v>
      </c>
      <c r="H62" s="14">
        <v>1004</v>
      </c>
      <c r="I62" s="14">
        <v>957</v>
      </c>
      <c r="J62" s="14">
        <v>1260</v>
      </c>
      <c r="K62" s="11">
        <v>4605</v>
      </c>
      <c r="L62" s="11">
        <v>3221</v>
      </c>
    </row>
    <row r="63" spans="2:12" x14ac:dyDescent="0.2">
      <c r="B63" s="33" t="s">
        <v>161</v>
      </c>
      <c r="C63" s="3">
        <v>550</v>
      </c>
      <c r="D63" s="12" t="s">
        <v>94</v>
      </c>
      <c r="E63" s="14">
        <v>159</v>
      </c>
      <c r="F63" s="14">
        <v>248</v>
      </c>
      <c r="G63" s="14">
        <v>466</v>
      </c>
      <c r="H63" s="14">
        <v>533</v>
      </c>
      <c r="I63" s="14">
        <v>585</v>
      </c>
      <c r="J63" s="14">
        <v>620</v>
      </c>
      <c r="K63" s="11">
        <v>2611</v>
      </c>
      <c r="L63" s="11">
        <v>1738</v>
      </c>
    </row>
    <row r="64" spans="2:12" x14ac:dyDescent="0.2">
      <c r="B64" s="33" t="s">
        <v>161</v>
      </c>
      <c r="C64" s="3">
        <v>561</v>
      </c>
      <c r="D64" s="12" t="s">
        <v>17</v>
      </c>
      <c r="E64" s="14">
        <v>573</v>
      </c>
      <c r="F64" s="14">
        <v>992</v>
      </c>
      <c r="G64" s="14">
        <v>1527</v>
      </c>
      <c r="H64" s="14">
        <v>1781</v>
      </c>
      <c r="I64" s="14">
        <v>1926</v>
      </c>
      <c r="J64" s="14">
        <v>1847</v>
      </c>
      <c r="K64" s="11">
        <v>8646</v>
      </c>
      <c r="L64" s="11">
        <v>5554</v>
      </c>
    </row>
    <row r="65" spans="2:12" x14ac:dyDescent="0.2">
      <c r="B65" s="33" t="s">
        <v>161</v>
      </c>
      <c r="C65" s="3">
        <v>563</v>
      </c>
      <c r="D65" s="12" t="s">
        <v>18</v>
      </c>
      <c r="E65" s="14">
        <v>10</v>
      </c>
      <c r="F65" s="14">
        <v>36</v>
      </c>
      <c r="G65" s="14">
        <v>37</v>
      </c>
      <c r="H65" s="14">
        <v>58</v>
      </c>
      <c r="I65" s="14">
        <v>22</v>
      </c>
      <c r="J65" s="14">
        <v>33</v>
      </c>
      <c r="K65" s="11">
        <v>196</v>
      </c>
      <c r="L65" s="11">
        <v>113</v>
      </c>
    </row>
    <row r="66" spans="2:12" x14ac:dyDescent="0.2">
      <c r="B66" s="33" t="s">
        <v>161</v>
      </c>
      <c r="C66" s="3">
        <v>573</v>
      </c>
      <c r="D66" s="12" t="s">
        <v>97</v>
      </c>
      <c r="E66" s="14">
        <v>152</v>
      </c>
      <c r="F66" s="14">
        <v>328</v>
      </c>
      <c r="G66" s="14">
        <v>532</v>
      </c>
      <c r="H66" s="14">
        <v>727</v>
      </c>
      <c r="I66" s="14">
        <v>532</v>
      </c>
      <c r="J66" s="14">
        <v>707</v>
      </c>
      <c r="K66" s="11">
        <v>2978</v>
      </c>
      <c r="L66" s="11">
        <v>1966</v>
      </c>
    </row>
    <row r="67" spans="2:12" x14ac:dyDescent="0.2">
      <c r="B67" s="33" t="s">
        <v>161</v>
      </c>
      <c r="C67" s="3">
        <v>575</v>
      </c>
      <c r="D67" s="12" t="s">
        <v>98</v>
      </c>
      <c r="E67" s="14">
        <v>75</v>
      </c>
      <c r="F67" s="14">
        <v>371</v>
      </c>
      <c r="G67" s="14">
        <v>388</v>
      </c>
      <c r="H67" s="14">
        <v>423</v>
      </c>
      <c r="I67" s="14">
        <v>529</v>
      </c>
      <c r="J67" s="14">
        <v>685</v>
      </c>
      <c r="K67" s="11">
        <v>2471</v>
      </c>
      <c r="L67" s="11">
        <v>1637</v>
      </c>
    </row>
    <row r="68" spans="2:12" x14ac:dyDescent="0.2">
      <c r="B68" s="33" t="s">
        <v>161</v>
      </c>
      <c r="C68" s="3">
        <v>580</v>
      </c>
      <c r="D68" s="12" t="s">
        <v>104</v>
      </c>
      <c r="E68" s="14">
        <v>201</v>
      </c>
      <c r="F68" s="14">
        <v>432</v>
      </c>
      <c r="G68" s="14">
        <v>670</v>
      </c>
      <c r="H68" s="14">
        <v>799</v>
      </c>
      <c r="I68" s="14">
        <v>1051</v>
      </c>
      <c r="J68" s="14">
        <v>875</v>
      </c>
      <c r="K68" s="11">
        <v>4028</v>
      </c>
      <c r="L68" s="11">
        <v>2725</v>
      </c>
    </row>
    <row r="69" spans="2:12" x14ac:dyDescent="0.2">
      <c r="B69" s="33" t="s">
        <v>161</v>
      </c>
      <c r="C69" s="3">
        <v>607</v>
      </c>
      <c r="D69" s="12" t="s">
        <v>24</v>
      </c>
      <c r="E69" s="14">
        <v>221</v>
      </c>
      <c r="F69" s="14">
        <v>385</v>
      </c>
      <c r="G69" s="14">
        <v>769</v>
      </c>
      <c r="H69" s="14">
        <v>766</v>
      </c>
      <c r="I69" s="14">
        <v>903</v>
      </c>
      <c r="J69" s="14">
        <v>842</v>
      </c>
      <c r="K69" s="11">
        <v>3886</v>
      </c>
      <c r="L69" s="11">
        <v>2511</v>
      </c>
    </row>
    <row r="70" spans="2:12" x14ac:dyDescent="0.2">
      <c r="B70" s="33" t="s">
        <v>161</v>
      </c>
      <c r="C70" s="3">
        <v>615</v>
      </c>
      <c r="D70" s="12" t="s">
        <v>46</v>
      </c>
      <c r="E70" s="14">
        <v>383</v>
      </c>
      <c r="F70" s="14">
        <v>821</v>
      </c>
      <c r="G70" s="14">
        <v>1133</v>
      </c>
      <c r="H70" s="14">
        <v>1606</v>
      </c>
      <c r="I70" s="14">
        <v>1352</v>
      </c>
      <c r="J70" s="14">
        <v>1548</v>
      </c>
      <c r="K70" s="11">
        <v>6843</v>
      </c>
      <c r="L70" s="11">
        <v>4506</v>
      </c>
    </row>
    <row r="71" spans="2:12" x14ac:dyDescent="0.2">
      <c r="B71" s="33" t="s">
        <v>161</v>
      </c>
      <c r="C71" s="3">
        <v>621</v>
      </c>
      <c r="D71" s="12" t="s">
        <v>55</v>
      </c>
      <c r="E71" s="14">
        <v>325</v>
      </c>
      <c r="F71" s="14">
        <v>792</v>
      </c>
      <c r="G71" s="14">
        <v>1013</v>
      </c>
      <c r="H71" s="14">
        <v>1236</v>
      </c>
      <c r="I71" s="14">
        <v>1516</v>
      </c>
      <c r="J71" s="14">
        <v>1162</v>
      </c>
      <c r="K71" s="11">
        <v>6044</v>
      </c>
      <c r="L71" s="11">
        <v>3914</v>
      </c>
    </row>
    <row r="72" spans="2:12" x14ac:dyDescent="0.2">
      <c r="B72" s="33" t="s">
        <v>161</v>
      </c>
      <c r="C72" s="3">
        <v>630</v>
      </c>
      <c r="D72" s="12" t="s">
        <v>99</v>
      </c>
      <c r="E72" s="14">
        <v>268</v>
      </c>
      <c r="F72" s="14">
        <v>648</v>
      </c>
      <c r="G72" s="14">
        <v>1033</v>
      </c>
      <c r="H72" s="14">
        <v>1277</v>
      </c>
      <c r="I72" s="14">
        <v>1181</v>
      </c>
      <c r="J72" s="14">
        <v>1153</v>
      </c>
      <c r="K72" s="11">
        <v>5560</v>
      </c>
      <c r="L72" s="11">
        <v>3611</v>
      </c>
    </row>
    <row r="73" spans="2:12" x14ac:dyDescent="0.2">
      <c r="B73" s="33" t="s">
        <v>161</v>
      </c>
      <c r="C73" s="3">
        <v>657</v>
      </c>
      <c r="D73" s="12" t="s">
        <v>41</v>
      </c>
      <c r="E73" s="14">
        <v>279</v>
      </c>
      <c r="F73" s="14">
        <v>677</v>
      </c>
      <c r="G73" s="14">
        <v>1070</v>
      </c>
      <c r="H73" s="14">
        <v>1054</v>
      </c>
      <c r="I73" s="14">
        <v>1091</v>
      </c>
      <c r="J73" s="14">
        <v>1171</v>
      </c>
      <c r="K73" s="11">
        <v>5342</v>
      </c>
      <c r="L73" s="11">
        <v>3316</v>
      </c>
    </row>
    <row r="74" spans="2:12" x14ac:dyDescent="0.2">
      <c r="B74" s="33" t="s">
        <v>161</v>
      </c>
      <c r="C74" s="3">
        <v>661</v>
      </c>
      <c r="D74" s="12" t="s">
        <v>45</v>
      </c>
      <c r="E74" s="14">
        <v>136</v>
      </c>
      <c r="F74" s="14">
        <v>263</v>
      </c>
      <c r="G74" s="14">
        <v>453</v>
      </c>
      <c r="H74" s="14">
        <v>657</v>
      </c>
      <c r="I74" s="14">
        <v>549</v>
      </c>
      <c r="J74" s="14">
        <v>636</v>
      </c>
      <c r="K74" s="11">
        <v>2694</v>
      </c>
      <c r="L74" s="11">
        <v>1842</v>
      </c>
    </row>
    <row r="75" spans="2:12" x14ac:dyDescent="0.2">
      <c r="B75" s="33" t="s">
        <v>161</v>
      </c>
      <c r="C75" s="3">
        <v>665</v>
      </c>
      <c r="D75" s="12" t="s">
        <v>60</v>
      </c>
      <c r="E75" s="14">
        <v>70</v>
      </c>
      <c r="F75" s="14">
        <v>214</v>
      </c>
      <c r="G75" s="14">
        <v>288</v>
      </c>
      <c r="H75" s="14">
        <v>249</v>
      </c>
      <c r="I75" s="14">
        <v>282</v>
      </c>
      <c r="J75" s="14">
        <v>263</v>
      </c>
      <c r="K75" s="11">
        <v>1366</v>
      </c>
      <c r="L75" s="11">
        <v>794</v>
      </c>
    </row>
    <row r="76" spans="2:12" x14ac:dyDescent="0.2">
      <c r="B76" s="33" t="s">
        <v>161</v>
      </c>
      <c r="C76" s="3">
        <v>671</v>
      </c>
      <c r="D76" s="12" t="s">
        <v>89</v>
      </c>
      <c r="E76" s="14">
        <v>50</v>
      </c>
      <c r="F76" s="14">
        <v>262</v>
      </c>
      <c r="G76" s="14">
        <v>379</v>
      </c>
      <c r="H76" s="14">
        <v>335</v>
      </c>
      <c r="I76" s="14">
        <v>282</v>
      </c>
      <c r="J76" s="14">
        <v>369</v>
      </c>
      <c r="K76" s="11">
        <v>1677</v>
      </c>
      <c r="L76" s="11">
        <v>986</v>
      </c>
    </row>
    <row r="77" spans="2:12" x14ac:dyDescent="0.2">
      <c r="B77" s="33" t="s">
        <v>161</v>
      </c>
      <c r="C77" s="3">
        <v>706</v>
      </c>
      <c r="D77" s="12" t="s">
        <v>91</v>
      </c>
      <c r="E77" s="14">
        <v>78</v>
      </c>
      <c r="F77" s="14">
        <v>279</v>
      </c>
      <c r="G77" s="14">
        <v>715</v>
      </c>
      <c r="H77" s="14">
        <v>812</v>
      </c>
      <c r="I77" s="14">
        <v>1034</v>
      </c>
      <c r="J77" s="14">
        <v>923</v>
      </c>
      <c r="K77" s="11">
        <v>3841</v>
      </c>
      <c r="L77" s="11">
        <v>2769</v>
      </c>
    </row>
    <row r="78" spans="2:12" x14ac:dyDescent="0.2">
      <c r="B78" s="33" t="s">
        <v>161</v>
      </c>
      <c r="C78" s="3">
        <v>707</v>
      </c>
      <c r="D78" s="12" t="s">
        <v>67</v>
      </c>
      <c r="E78" s="14">
        <v>251</v>
      </c>
      <c r="F78" s="14">
        <v>325</v>
      </c>
      <c r="G78" s="14">
        <v>485</v>
      </c>
      <c r="H78" s="14">
        <v>632</v>
      </c>
      <c r="I78" s="14">
        <v>555</v>
      </c>
      <c r="J78" s="14">
        <v>650</v>
      </c>
      <c r="K78" s="11">
        <v>2898</v>
      </c>
      <c r="L78" s="11">
        <v>1837</v>
      </c>
    </row>
    <row r="79" spans="2:12" x14ac:dyDescent="0.2">
      <c r="B79" s="33" t="s">
        <v>161</v>
      </c>
      <c r="C79" s="3">
        <v>710</v>
      </c>
      <c r="D79" s="12" t="s">
        <v>19</v>
      </c>
      <c r="E79" s="14">
        <v>36</v>
      </c>
      <c r="F79" s="14">
        <v>229</v>
      </c>
      <c r="G79" s="14">
        <v>524</v>
      </c>
      <c r="H79" s="14">
        <v>534</v>
      </c>
      <c r="I79" s="14">
        <v>508</v>
      </c>
      <c r="J79" s="14">
        <v>410</v>
      </c>
      <c r="K79" s="11">
        <v>2241</v>
      </c>
      <c r="L79" s="11">
        <v>1452</v>
      </c>
    </row>
    <row r="80" spans="2:12" x14ac:dyDescent="0.2">
      <c r="B80" s="33" t="s">
        <v>161</v>
      </c>
      <c r="C80" s="3">
        <v>727</v>
      </c>
      <c r="D80" s="12" t="s">
        <v>71</v>
      </c>
      <c r="E80" s="14">
        <v>64</v>
      </c>
      <c r="F80" s="14">
        <v>147</v>
      </c>
      <c r="G80" s="14">
        <v>283</v>
      </c>
      <c r="H80" s="14">
        <v>385</v>
      </c>
      <c r="I80" s="14">
        <v>529</v>
      </c>
      <c r="J80" s="14">
        <v>564</v>
      </c>
      <c r="K80" s="11">
        <v>1972</v>
      </c>
      <c r="L80" s="11">
        <v>1478</v>
      </c>
    </row>
    <row r="81" spans="2:12" x14ac:dyDescent="0.2">
      <c r="B81" s="33" t="s">
        <v>161</v>
      </c>
      <c r="C81" s="3">
        <v>730</v>
      </c>
      <c r="D81" s="12" t="s">
        <v>74</v>
      </c>
      <c r="E81" s="14">
        <v>328</v>
      </c>
      <c r="F81" s="14">
        <v>832</v>
      </c>
      <c r="G81" s="14">
        <v>1023</v>
      </c>
      <c r="H81" s="14">
        <v>1559</v>
      </c>
      <c r="I81" s="14">
        <v>1316</v>
      </c>
      <c r="J81" s="14">
        <v>1149</v>
      </c>
      <c r="K81" s="11">
        <v>6207</v>
      </c>
      <c r="L81" s="11">
        <v>4024</v>
      </c>
    </row>
    <row r="82" spans="2:12" x14ac:dyDescent="0.2">
      <c r="B82" s="33" t="s">
        <v>161</v>
      </c>
      <c r="C82" s="3">
        <v>740</v>
      </c>
      <c r="D82" s="12" t="s">
        <v>82</v>
      </c>
      <c r="E82" s="14">
        <v>223</v>
      </c>
      <c r="F82" s="14">
        <v>809</v>
      </c>
      <c r="G82" s="14">
        <v>827</v>
      </c>
      <c r="H82" s="14">
        <v>1308</v>
      </c>
      <c r="I82" s="14">
        <v>1268</v>
      </c>
      <c r="J82" s="14">
        <v>1429</v>
      </c>
      <c r="K82" s="11">
        <v>5864</v>
      </c>
      <c r="L82" s="11">
        <v>4005</v>
      </c>
    </row>
    <row r="83" spans="2:12" x14ac:dyDescent="0.2">
      <c r="B83" s="33" t="s">
        <v>161</v>
      </c>
      <c r="C83" s="3">
        <v>741</v>
      </c>
      <c r="D83" s="12" t="s">
        <v>81</v>
      </c>
      <c r="E83" s="14">
        <v>22</v>
      </c>
      <c r="F83" s="14">
        <v>15</v>
      </c>
      <c r="G83" s="14">
        <v>52</v>
      </c>
      <c r="H83" s="14">
        <v>83</v>
      </c>
      <c r="I83" s="14">
        <v>101</v>
      </c>
      <c r="J83" s="14">
        <v>164</v>
      </c>
      <c r="K83" s="11">
        <v>437</v>
      </c>
      <c r="L83" s="11">
        <v>348</v>
      </c>
    </row>
    <row r="84" spans="2:12" x14ac:dyDescent="0.2">
      <c r="B84" s="33" t="s">
        <v>161</v>
      </c>
      <c r="C84" s="3">
        <v>746</v>
      </c>
      <c r="D84" s="12" t="s">
        <v>83</v>
      </c>
      <c r="E84" s="14">
        <v>184</v>
      </c>
      <c r="F84" s="14">
        <v>399</v>
      </c>
      <c r="G84" s="14">
        <v>718</v>
      </c>
      <c r="H84" s="14">
        <v>770</v>
      </c>
      <c r="I84" s="14">
        <v>1130</v>
      </c>
      <c r="J84" s="14">
        <v>793</v>
      </c>
      <c r="K84" s="11">
        <v>3994</v>
      </c>
      <c r="L84" s="11">
        <v>2693</v>
      </c>
    </row>
    <row r="85" spans="2:12" x14ac:dyDescent="0.2">
      <c r="B85" s="33" t="s">
        <v>161</v>
      </c>
      <c r="C85" s="3">
        <v>751</v>
      </c>
      <c r="D85" s="12" t="s">
        <v>106</v>
      </c>
      <c r="E85" s="14">
        <v>1007</v>
      </c>
      <c r="F85" s="14">
        <v>2069</v>
      </c>
      <c r="G85" s="14">
        <v>3164</v>
      </c>
      <c r="H85" s="14">
        <v>3480</v>
      </c>
      <c r="I85" s="14">
        <v>3440</v>
      </c>
      <c r="J85" s="14">
        <v>3767</v>
      </c>
      <c r="K85" s="11">
        <v>16927</v>
      </c>
      <c r="L85" s="11">
        <v>10687</v>
      </c>
    </row>
    <row r="86" spans="2:12" x14ac:dyDescent="0.2">
      <c r="B86" s="33" t="s">
        <v>161</v>
      </c>
      <c r="C86" s="3">
        <v>756</v>
      </c>
      <c r="D86" s="12" t="s">
        <v>50</v>
      </c>
      <c r="E86" s="14">
        <v>123</v>
      </c>
      <c r="F86" s="14">
        <v>193</v>
      </c>
      <c r="G86" s="14">
        <v>282</v>
      </c>
      <c r="H86" s="14">
        <v>496</v>
      </c>
      <c r="I86" s="14">
        <v>363</v>
      </c>
      <c r="J86" s="14">
        <v>458</v>
      </c>
      <c r="K86" s="11">
        <v>1915</v>
      </c>
      <c r="L86" s="11">
        <v>1317</v>
      </c>
    </row>
    <row r="87" spans="2:12" x14ac:dyDescent="0.2">
      <c r="B87" s="33" t="s">
        <v>161</v>
      </c>
      <c r="C87" s="3">
        <v>760</v>
      </c>
      <c r="D87" s="12" t="s">
        <v>76</v>
      </c>
      <c r="E87" s="14">
        <v>234</v>
      </c>
      <c r="F87" s="14">
        <v>510</v>
      </c>
      <c r="G87" s="14">
        <v>711</v>
      </c>
      <c r="H87" s="14">
        <v>900</v>
      </c>
      <c r="I87" s="14">
        <v>1126</v>
      </c>
      <c r="J87" s="14">
        <v>1055</v>
      </c>
      <c r="K87" s="11">
        <v>4536</v>
      </c>
      <c r="L87" s="11">
        <v>3081</v>
      </c>
    </row>
    <row r="88" spans="2:12" x14ac:dyDescent="0.2">
      <c r="B88" s="33" t="s">
        <v>161</v>
      </c>
      <c r="C88" s="3">
        <v>766</v>
      </c>
      <c r="D88" s="12" t="s">
        <v>38</v>
      </c>
      <c r="E88" s="14">
        <v>68</v>
      </c>
      <c r="F88" s="14">
        <v>135</v>
      </c>
      <c r="G88" s="14">
        <v>248</v>
      </c>
      <c r="H88" s="14">
        <v>392</v>
      </c>
      <c r="I88" s="14">
        <v>336</v>
      </c>
      <c r="J88" s="14">
        <v>351</v>
      </c>
      <c r="K88" s="11">
        <v>1530</v>
      </c>
      <c r="L88" s="11">
        <v>1079</v>
      </c>
    </row>
    <row r="89" spans="2:12" x14ac:dyDescent="0.2">
      <c r="B89" s="33" t="s">
        <v>161</v>
      </c>
      <c r="C89" s="3">
        <v>773</v>
      </c>
      <c r="D89" s="12" t="s">
        <v>66</v>
      </c>
      <c r="E89" s="14">
        <v>38</v>
      </c>
      <c r="F89" s="14">
        <v>85</v>
      </c>
      <c r="G89" s="14">
        <v>235</v>
      </c>
      <c r="H89" s="14">
        <v>236</v>
      </c>
      <c r="I89" s="14">
        <v>218</v>
      </c>
      <c r="J89" s="14">
        <v>229</v>
      </c>
      <c r="K89" s="11">
        <v>1041</v>
      </c>
      <c r="L89" s="11">
        <v>683</v>
      </c>
    </row>
    <row r="90" spans="2:12" x14ac:dyDescent="0.2">
      <c r="B90" s="33" t="s">
        <v>161</v>
      </c>
      <c r="C90" s="3">
        <v>779</v>
      </c>
      <c r="D90" s="12" t="s">
        <v>84</v>
      </c>
      <c r="E90" s="14">
        <v>176</v>
      </c>
      <c r="F90" s="14">
        <v>448</v>
      </c>
      <c r="G90" s="14">
        <v>436</v>
      </c>
      <c r="H90" s="14">
        <v>842</v>
      </c>
      <c r="I90" s="14">
        <v>602</v>
      </c>
      <c r="J90" s="14">
        <v>709</v>
      </c>
      <c r="K90" s="11">
        <v>3213</v>
      </c>
      <c r="L90" s="11">
        <v>2153</v>
      </c>
    </row>
    <row r="91" spans="2:12" x14ac:dyDescent="0.2">
      <c r="B91" s="33" t="s">
        <v>161</v>
      </c>
      <c r="C91" s="3">
        <v>787</v>
      </c>
      <c r="D91" s="12" t="s">
        <v>93</v>
      </c>
      <c r="E91" s="14">
        <v>215</v>
      </c>
      <c r="F91" s="14">
        <v>297</v>
      </c>
      <c r="G91" s="14">
        <v>430</v>
      </c>
      <c r="H91" s="14">
        <v>680</v>
      </c>
      <c r="I91" s="14">
        <v>493</v>
      </c>
      <c r="J91" s="14">
        <v>586</v>
      </c>
      <c r="K91" s="11">
        <v>2701</v>
      </c>
      <c r="L91" s="11">
        <v>1759</v>
      </c>
    </row>
    <row r="92" spans="2:12" x14ac:dyDescent="0.2">
      <c r="B92" s="33" t="s">
        <v>161</v>
      </c>
      <c r="C92" s="3">
        <v>791</v>
      </c>
      <c r="D92" s="12" t="s">
        <v>101</v>
      </c>
      <c r="E92" s="14">
        <v>390</v>
      </c>
      <c r="F92" s="14">
        <v>641</v>
      </c>
      <c r="G92" s="14">
        <v>912</v>
      </c>
      <c r="H92" s="14">
        <v>1052</v>
      </c>
      <c r="I92" s="14">
        <v>1060</v>
      </c>
      <c r="J92" s="14">
        <v>1133</v>
      </c>
      <c r="K92" s="11">
        <v>5188</v>
      </c>
      <c r="L92" s="11">
        <v>3245</v>
      </c>
    </row>
    <row r="93" spans="2:12" x14ac:dyDescent="0.2">
      <c r="B93" s="33" t="s">
        <v>161</v>
      </c>
      <c r="C93" s="3">
        <v>810</v>
      </c>
      <c r="D93" s="12" t="s">
        <v>13</v>
      </c>
      <c r="E93" s="14">
        <v>176</v>
      </c>
      <c r="F93" s="14">
        <v>391</v>
      </c>
      <c r="G93" s="14">
        <v>526</v>
      </c>
      <c r="H93" s="14">
        <v>602</v>
      </c>
      <c r="I93" s="14">
        <v>640</v>
      </c>
      <c r="J93" s="14">
        <v>717</v>
      </c>
      <c r="K93" s="11">
        <v>3052</v>
      </c>
      <c r="L93" s="11">
        <v>1959</v>
      </c>
    </row>
    <row r="94" spans="2:12" x14ac:dyDescent="0.2">
      <c r="B94" s="33" t="s">
        <v>161</v>
      </c>
      <c r="C94" s="3">
        <v>813</v>
      </c>
      <c r="D94" s="12" t="s">
        <v>26</v>
      </c>
      <c r="E94" s="14">
        <v>424</v>
      </c>
      <c r="F94" s="14">
        <v>750</v>
      </c>
      <c r="G94" s="14">
        <v>1203</v>
      </c>
      <c r="H94" s="14">
        <v>1521</v>
      </c>
      <c r="I94" s="14">
        <v>1478</v>
      </c>
      <c r="J94" s="14">
        <v>1680</v>
      </c>
      <c r="K94" s="11">
        <v>7056</v>
      </c>
      <c r="L94" s="11">
        <v>4679</v>
      </c>
    </row>
    <row r="95" spans="2:12" x14ac:dyDescent="0.2">
      <c r="B95" s="33" t="s">
        <v>161</v>
      </c>
      <c r="C95" s="3">
        <v>820</v>
      </c>
      <c r="D95" s="12" t="s">
        <v>115</v>
      </c>
      <c r="E95" s="14">
        <v>85</v>
      </c>
      <c r="F95" s="14">
        <v>254</v>
      </c>
      <c r="G95" s="14">
        <v>377</v>
      </c>
      <c r="H95" s="14">
        <v>528</v>
      </c>
      <c r="I95" s="14">
        <v>517</v>
      </c>
      <c r="J95" s="14">
        <v>523</v>
      </c>
      <c r="K95" s="11">
        <v>2284</v>
      </c>
      <c r="L95" s="11">
        <v>1568</v>
      </c>
    </row>
    <row r="96" spans="2:12" x14ac:dyDescent="0.2">
      <c r="B96" s="33" t="s">
        <v>161</v>
      </c>
      <c r="C96" s="3">
        <v>825</v>
      </c>
      <c r="D96" s="12" t="s">
        <v>63</v>
      </c>
      <c r="E96" s="14">
        <v>1</v>
      </c>
      <c r="F96" s="14">
        <v>9</v>
      </c>
      <c r="G96" s="14">
        <v>35</v>
      </c>
      <c r="H96" s="14">
        <v>26</v>
      </c>
      <c r="I96" s="14">
        <v>31</v>
      </c>
      <c r="J96" s="14">
        <v>21</v>
      </c>
      <c r="K96" s="11">
        <v>123</v>
      </c>
      <c r="L96" s="11">
        <v>78</v>
      </c>
    </row>
    <row r="97" spans="1:12" x14ac:dyDescent="0.2">
      <c r="B97" s="33" t="s">
        <v>161</v>
      </c>
      <c r="C97" s="3">
        <v>840</v>
      </c>
      <c r="D97" s="12" t="s">
        <v>75</v>
      </c>
      <c r="E97" s="14">
        <v>78</v>
      </c>
      <c r="F97" s="14">
        <v>170</v>
      </c>
      <c r="G97" s="14">
        <v>314</v>
      </c>
      <c r="H97" s="14">
        <v>449</v>
      </c>
      <c r="I97" s="14">
        <v>275</v>
      </c>
      <c r="J97" s="14">
        <v>265</v>
      </c>
      <c r="K97" s="11">
        <v>1551</v>
      </c>
      <c r="L97" s="11">
        <v>989</v>
      </c>
    </row>
    <row r="98" spans="1:12" x14ac:dyDescent="0.2">
      <c r="B98" s="33" t="s">
        <v>161</v>
      </c>
      <c r="C98" s="3">
        <v>846</v>
      </c>
      <c r="D98" s="12" t="s">
        <v>64</v>
      </c>
      <c r="E98" s="14">
        <v>131</v>
      </c>
      <c r="F98" s="14">
        <v>355</v>
      </c>
      <c r="G98" s="14">
        <v>463</v>
      </c>
      <c r="H98" s="14">
        <v>667</v>
      </c>
      <c r="I98" s="14">
        <v>556</v>
      </c>
      <c r="J98" s="14">
        <v>444</v>
      </c>
      <c r="K98" s="11">
        <v>2616</v>
      </c>
      <c r="L98" s="11">
        <v>1667</v>
      </c>
    </row>
    <row r="99" spans="1:12" x14ac:dyDescent="0.2">
      <c r="B99" s="33" t="s">
        <v>161</v>
      </c>
      <c r="C99" s="3">
        <v>849</v>
      </c>
      <c r="D99" s="12" t="s">
        <v>52</v>
      </c>
      <c r="E99" s="14">
        <v>192</v>
      </c>
      <c r="F99" s="14">
        <v>358</v>
      </c>
      <c r="G99" s="14">
        <v>600</v>
      </c>
      <c r="H99" s="14">
        <v>993</v>
      </c>
      <c r="I99" s="14">
        <v>744</v>
      </c>
      <c r="J99" s="14">
        <v>668</v>
      </c>
      <c r="K99" s="11">
        <v>3555</v>
      </c>
      <c r="L99" s="11">
        <v>2405</v>
      </c>
    </row>
    <row r="100" spans="1:12" x14ac:dyDescent="0.2">
      <c r="B100" s="33" t="s">
        <v>161</v>
      </c>
      <c r="C100" s="3">
        <v>851</v>
      </c>
      <c r="D100" s="12" t="s">
        <v>105</v>
      </c>
      <c r="E100" s="14">
        <v>701</v>
      </c>
      <c r="F100" s="14">
        <v>1149</v>
      </c>
      <c r="G100" s="14">
        <v>2143</v>
      </c>
      <c r="H100" s="14">
        <v>2071</v>
      </c>
      <c r="I100" s="14">
        <v>2094</v>
      </c>
      <c r="J100" s="14">
        <v>1972</v>
      </c>
      <c r="K100" s="11">
        <v>10130</v>
      </c>
      <c r="L100" s="11">
        <v>6137</v>
      </c>
    </row>
    <row r="101" spans="1:12" x14ac:dyDescent="0.2">
      <c r="B101" s="33" t="s">
        <v>161</v>
      </c>
      <c r="C101" s="3">
        <v>860</v>
      </c>
      <c r="D101" s="12" t="s">
        <v>43</v>
      </c>
      <c r="E101" s="14">
        <v>297</v>
      </c>
      <c r="F101" s="14">
        <v>696</v>
      </c>
      <c r="G101" s="14">
        <v>937</v>
      </c>
      <c r="H101" s="14">
        <v>1125</v>
      </c>
      <c r="I101" s="14">
        <v>1203</v>
      </c>
      <c r="J101" s="14">
        <v>1268</v>
      </c>
      <c r="K101" s="11">
        <v>5526</v>
      </c>
      <c r="L101" s="11">
        <v>3596</v>
      </c>
    </row>
    <row r="103" spans="1:12" x14ac:dyDescent="0.2">
      <c r="E103" s="15" t="s">
        <v>125</v>
      </c>
      <c r="F103" s="15" t="s">
        <v>126</v>
      </c>
      <c r="G103" s="15" t="s">
        <v>127</v>
      </c>
      <c r="H103" s="15" t="s">
        <v>118</v>
      </c>
      <c r="I103" s="15" t="s">
        <v>119</v>
      </c>
      <c r="J103" s="15" t="s">
        <v>120</v>
      </c>
      <c r="K103" s="15" t="s">
        <v>111</v>
      </c>
      <c r="L103" s="15" t="s">
        <v>112</v>
      </c>
    </row>
    <row r="104" spans="1:12" x14ac:dyDescent="0.2">
      <c r="A104" s="15" t="s">
        <v>128</v>
      </c>
      <c r="B104" s="15">
        <v>2025</v>
      </c>
      <c r="D104" s="11" t="s">
        <v>122</v>
      </c>
      <c r="E104" s="17">
        <v>20247</v>
      </c>
      <c r="F104" s="17">
        <v>42012</v>
      </c>
      <c r="G104" s="17">
        <v>67734</v>
      </c>
      <c r="H104" s="17">
        <v>83409</v>
      </c>
      <c r="I104" s="17">
        <v>81296</v>
      </c>
      <c r="J104" s="17">
        <v>83338</v>
      </c>
      <c r="K104" s="11">
        <v>378036</v>
      </c>
      <c r="L104" s="11">
        <v>248043</v>
      </c>
    </row>
    <row r="105" spans="1:12" x14ac:dyDescent="0.2">
      <c r="A105" s="15"/>
    </row>
    <row r="106" spans="1:12" x14ac:dyDescent="0.2">
      <c r="A106" s="11" t="s">
        <v>163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863F-CD0F-47E0-AF95-D458C28B2BF0}">
  <dimension ref="A1:H106"/>
  <sheetViews>
    <sheetView workbookViewId="0">
      <selection sqref="A1:XFD1048576"/>
    </sheetView>
  </sheetViews>
  <sheetFormatPr defaultColWidth="14.33203125" defaultRowHeight="14.25" x14ac:dyDescent="0.2"/>
  <cols>
    <col min="1" max="1" width="7.33203125" style="11" customWidth="1"/>
    <col min="2" max="2" width="6" style="11" customWidth="1"/>
    <col min="3" max="16384" width="14.33203125" style="11"/>
  </cols>
  <sheetData>
    <row r="1" spans="1:8" ht="30.6" customHeight="1" x14ac:dyDescent="0.2">
      <c r="A1" s="31" t="s">
        <v>129</v>
      </c>
      <c r="B1" s="32"/>
      <c r="C1" s="32"/>
      <c r="D1" s="32"/>
      <c r="E1" s="32"/>
      <c r="F1" s="32"/>
      <c r="G1" s="32"/>
      <c r="H1" s="32"/>
    </row>
    <row r="2" spans="1:8" x14ac:dyDescent="0.2">
      <c r="A2" s="16" t="s">
        <v>109</v>
      </c>
      <c r="B2" s="16"/>
    </row>
    <row r="3" spans="1:8" x14ac:dyDescent="0.2">
      <c r="D3" s="12" t="s">
        <v>117</v>
      </c>
      <c r="E3" s="12" t="s">
        <v>118</v>
      </c>
      <c r="F3" s="12" t="s">
        <v>119</v>
      </c>
      <c r="G3" s="12" t="s">
        <v>120</v>
      </c>
      <c r="H3" s="12" t="s">
        <v>112</v>
      </c>
    </row>
    <row r="4" spans="1:8" x14ac:dyDescent="0.2">
      <c r="A4" s="12" t="s">
        <v>161</v>
      </c>
      <c r="B4" s="3">
        <v>101</v>
      </c>
      <c r="C4" s="12" t="s">
        <v>56</v>
      </c>
      <c r="D4" s="14">
        <v>3225</v>
      </c>
      <c r="E4" s="14">
        <v>744.5</v>
      </c>
      <c r="F4" s="14">
        <v>659.5</v>
      </c>
      <c r="G4" s="14">
        <v>764.7</v>
      </c>
      <c r="H4" s="11">
        <v>2168.6999999999998</v>
      </c>
    </row>
    <row r="5" spans="1:8" x14ac:dyDescent="0.2">
      <c r="A5" s="33" t="s">
        <v>161</v>
      </c>
      <c r="B5" s="3">
        <v>147</v>
      </c>
      <c r="C5" s="12" t="s">
        <v>25</v>
      </c>
      <c r="D5" s="14">
        <v>789.3</v>
      </c>
      <c r="E5" s="14">
        <v>178.8</v>
      </c>
      <c r="F5" s="14">
        <v>188.2</v>
      </c>
      <c r="G5" s="14">
        <v>222.9</v>
      </c>
      <c r="H5" s="11">
        <v>589.9</v>
      </c>
    </row>
    <row r="6" spans="1:8" x14ac:dyDescent="0.2">
      <c r="A6" s="33" t="s">
        <v>161</v>
      </c>
      <c r="B6" s="3">
        <v>151</v>
      </c>
      <c r="C6" s="12" t="s">
        <v>9</v>
      </c>
      <c r="D6" s="14">
        <v>330.9</v>
      </c>
      <c r="E6" s="14">
        <v>68.400000000000006</v>
      </c>
      <c r="F6" s="14">
        <v>96.8</v>
      </c>
      <c r="G6" s="14">
        <v>85.8</v>
      </c>
      <c r="H6" s="11">
        <v>251</v>
      </c>
    </row>
    <row r="7" spans="1:8" x14ac:dyDescent="0.2">
      <c r="A7" s="33" t="s">
        <v>161</v>
      </c>
      <c r="B7" s="3">
        <v>153</v>
      </c>
      <c r="C7" s="12" t="s">
        <v>12</v>
      </c>
      <c r="D7" s="14">
        <v>229.3</v>
      </c>
      <c r="E7" s="14">
        <v>47.8</v>
      </c>
      <c r="F7" s="14">
        <v>58.7</v>
      </c>
      <c r="G7" s="14">
        <v>51.7</v>
      </c>
      <c r="H7" s="11">
        <v>158.19999999999999</v>
      </c>
    </row>
    <row r="8" spans="1:8" x14ac:dyDescent="0.2">
      <c r="A8" s="33" t="s">
        <v>161</v>
      </c>
      <c r="B8" s="3">
        <v>155</v>
      </c>
      <c r="C8" s="12" t="s">
        <v>15</v>
      </c>
      <c r="D8" s="14">
        <v>99.2</v>
      </c>
      <c r="E8" s="14">
        <v>29.4</v>
      </c>
      <c r="F8" s="14">
        <v>24.5</v>
      </c>
      <c r="G8" s="14">
        <v>25</v>
      </c>
      <c r="H8" s="11">
        <v>78.900000000000006</v>
      </c>
    </row>
    <row r="9" spans="1:8" x14ac:dyDescent="0.2">
      <c r="A9" s="33" t="s">
        <v>161</v>
      </c>
      <c r="B9" s="3">
        <v>157</v>
      </c>
      <c r="C9" s="12" t="s">
        <v>30</v>
      </c>
      <c r="D9" s="14">
        <v>712.6</v>
      </c>
      <c r="E9" s="14">
        <v>139.4</v>
      </c>
      <c r="F9" s="14">
        <v>167.4</v>
      </c>
      <c r="G9" s="14">
        <v>224.5</v>
      </c>
      <c r="H9" s="11">
        <v>531.29999999999995</v>
      </c>
    </row>
    <row r="10" spans="1:8" x14ac:dyDescent="0.2">
      <c r="A10" s="33" t="s">
        <v>161</v>
      </c>
      <c r="B10" s="3">
        <v>159</v>
      </c>
      <c r="C10" s="12" t="s">
        <v>31</v>
      </c>
      <c r="D10" s="14">
        <v>465.1</v>
      </c>
      <c r="E10" s="14">
        <v>95</v>
      </c>
      <c r="F10" s="14">
        <v>99</v>
      </c>
      <c r="G10" s="14">
        <v>147</v>
      </c>
      <c r="H10" s="11">
        <v>341</v>
      </c>
    </row>
    <row r="11" spans="1:8" x14ac:dyDescent="0.2">
      <c r="A11" s="33" t="s">
        <v>161</v>
      </c>
      <c r="B11" s="3">
        <v>161</v>
      </c>
      <c r="C11" s="12" t="s">
        <v>32</v>
      </c>
      <c r="D11" s="14">
        <v>177.6</v>
      </c>
      <c r="E11" s="14">
        <v>34.5</v>
      </c>
      <c r="F11" s="14">
        <v>44</v>
      </c>
      <c r="G11" s="14">
        <v>52</v>
      </c>
      <c r="H11" s="11">
        <v>130.5</v>
      </c>
    </row>
    <row r="12" spans="1:8" x14ac:dyDescent="0.2">
      <c r="A12" s="33" t="s">
        <v>161</v>
      </c>
      <c r="B12" s="3">
        <v>163</v>
      </c>
      <c r="C12" s="12" t="s">
        <v>40</v>
      </c>
      <c r="D12" s="14">
        <v>142.4</v>
      </c>
      <c r="E12" s="14">
        <v>35.6</v>
      </c>
      <c r="F12" s="14">
        <v>25</v>
      </c>
      <c r="G12" s="14">
        <v>40.4</v>
      </c>
      <c r="H12" s="11">
        <v>101</v>
      </c>
    </row>
    <row r="13" spans="1:8" x14ac:dyDescent="0.2">
      <c r="A13" s="33" t="s">
        <v>161</v>
      </c>
      <c r="B13" s="3">
        <v>165</v>
      </c>
      <c r="C13" s="12" t="s">
        <v>4</v>
      </c>
      <c r="D13" s="14">
        <v>145</v>
      </c>
      <c r="E13" s="14">
        <v>38.200000000000003</v>
      </c>
      <c r="F13" s="14">
        <v>43.5</v>
      </c>
      <c r="G13" s="14">
        <v>24.5</v>
      </c>
      <c r="H13" s="11">
        <v>106.2</v>
      </c>
    </row>
    <row r="14" spans="1:8" x14ac:dyDescent="0.2">
      <c r="A14" s="33" t="s">
        <v>161</v>
      </c>
      <c r="B14" s="3">
        <v>167</v>
      </c>
      <c r="C14" s="12" t="s">
        <v>47</v>
      </c>
      <c r="D14" s="14">
        <v>376.7</v>
      </c>
      <c r="E14" s="14">
        <v>76.900000000000006</v>
      </c>
      <c r="F14" s="14">
        <v>86.6</v>
      </c>
      <c r="G14" s="14">
        <v>100.5</v>
      </c>
      <c r="H14" s="11">
        <v>264</v>
      </c>
    </row>
    <row r="15" spans="1:8" x14ac:dyDescent="0.2">
      <c r="A15" s="33" t="s">
        <v>161</v>
      </c>
      <c r="B15" s="3">
        <v>169</v>
      </c>
      <c r="C15" s="12" t="s">
        <v>48</v>
      </c>
      <c r="D15" s="14">
        <v>240.9</v>
      </c>
      <c r="E15" s="14">
        <v>54.7</v>
      </c>
      <c r="F15" s="14">
        <v>51</v>
      </c>
      <c r="G15" s="14">
        <v>43.2</v>
      </c>
      <c r="H15" s="11">
        <v>148.9</v>
      </c>
    </row>
    <row r="16" spans="1:8" x14ac:dyDescent="0.2">
      <c r="A16" s="33" t="s">
        <v>161</v>
      </c>
      <c r="B16" s="3">
        <v>173</v>
      </c>
      <c r="C16" s="12" t="s">
        <v>62</v>
      </c>
      <c r="D16" s="14">
        <v>464.7</v>
      </c>
      <c r="E16" s="14">
        <v>88.5</v>
      </c>
      <c r="F16" s="14">
        <v>95.7</v>
      </c>
      <c r="G16" s="14">
        <v>158</v>
      </c>
      <c r="H16" s="11">
        <v>342.2</v>
      </c>
    </row>
    <row r="17" spans="1:8" x14ac:dyDescent="0.2">
      <c r="A17" s="33" t="s">
        <v>161</v>
      </c>
      <c r="B17" s="3">
        <v>175</v>
      </c>
      <c r="C17" s="12" t="s">
        <v>80</v>
      </c>
      <c r="D17" s="14">
        <v>277</v>
      </c>
      <c r="E17" s="14">
        <v>64</v>
      </c>
      <c r="F17" s="14">
        <v>73.7</v>
      </c>
      <c r="G17" s="14">
        <v>72</v>
      </c>
      <c r="H17" s="11">
        <v>209.7</v>
      </c>
    </row>
    <row r="18" spans="1:8" x14ac:dyDescent="0.2">
      <c r="A18" s="33" t="s">
        <v>161</v>
      </c>
      <c r="B18" s="3">
        <v>183</v>
      </c>
      <c r="C18" s="12" t="s">
        <v>51</v>
      </c>
      <c r="D18" s="14">
        <v>104.4</v>
      </c>
      <c r="E18" s="14">
        <v>28.7</v>
      </c>
      <c r="F18" s="14">
        <v>23</v>
      </c>
      <c r="G18" s="14">
        <v>17.600000000000001</v>
      </c>
      <c r="H18" s="11">
        <v>69.300000000000011</v>
      </c>
    </row>
    <row r="19" spans="1:8" x14ac:dyDescent="0.2">
      <c r="A19" s="33" t="s">
        <v>161</v>
      </c>
      <c r="B19" s="3">
        <v>185</v>
      </c>
      <c r="C19" s="12" t="s">
        <v>95</v>
      </c>
      <c r="D19" s="14">
        <v>292.5</v>
      </c>
      <c r="E19" s="14">
        <v>60.8</v>
      </c>
      <c r="F19" s="14">
        <v>71.5</v>
      </c>
      <c r="G19" s="14">
        <v>69.3</v>
      </c>
      <c r="H19" s="11">
        <v>201.60000000000002</v>
      </c>
    </row>
    <row r="20" spans="1:8" x14ac:dyDescent="0.2">
      <c r="A20" s="33" t="s">
        <v>161</v>
      </c>
      <c r="B20" s="3">
        <v>187</v>
      </c>
      <c r="C20" s="12" t="s">
        <v>96</v>
      </c>
      <c r="D20" s="14">
        <v>49</v>
      </c>
      <c r="E20" s="14">
        <v>12.1</v>
      </c>
      <c r="F20" s="14">
        <v>11.8</v>
      </c>
      <c r="G20" s="14">
        <v>9.3000000000000007</v>
      </c>
      <c r="H20" s="11">
        <v>33.200000000000003</v>
      </c>
    </row>
    <row r="21" spans="1:8" x14ac:dyDescent="0.2">
      <c r="A21" s="33" t="s">
        <v>161</v>
      </c>
      <c r="B21" s="3">
        <v>190</v>
      </c>
      <c r="C21" s="12" t="s">
        <v>28</v>
      </c>
      <c r="D21" s="14">
        <v>274.7</v>
      </c>
      <c r="E21" s="14">
        <v>71.2</v>
      </c>
      <c r="F21" s="14">
        <v>63</v>
      </c>
      <c r="G21" s="14">
        <v>81.3</v>
      </c>
      <c r="H21" s="11">
        <v>215.5</v>
      </c>
    </row>
    <row r="22" spans="1:8" x14ac:dyDescent="0.2">
      <c r="A22" s="33" t="s">
        <v>161</v>
      </c>
      <c r="B22" s="3">
        <v>201</v>
      </c>
      <c r="C22" s="12" t="s">
        <v>6</v>
      </c>
      <c r="D22" s="14">
        <v>191.4</v>
      </c>
      <c r="E22" s="14">
        <v>49.6</v>
      </c>
      <c r="F22" s="14">
        <v>50.5</v>
      </c>
      <c r="G22" s="14">
        <v>55.5</v>
      </c>
      <c r="H22" s="11">
        <v>155.6</v>
      </c>
    </row>
    <row r="23" spans="1:8" x14ac:dyDescent="0.2">
      <c r="A23" s="33" t="s">
        <v>161</v>
      </c>
      <c r="B23" s="3">
        <v>210</v>
      </c>
      <c r="C23" s="12" t="s">
        <v>23</v>
      </c>
      <c r="D23" s="14">
        <v>301.10000000000002</v>
      </c>
      <c r="E23" s="14">
        <v>68</v>
      </c>
      <c r="F23" s="14">
        <v>71.8</v>
      </c>
      <c r="G23" s="14">
        <v>76.599999999999994</v>
      </c>
      <c r="H23" s="11">
        <v>216.4</v>
      </c>
    </row>
    <row r="24" spans="1:8" x14ac:dyDescent="0.2">
      <c r="A24" s="33" t="s">
        <v>161</v>
      </c>
      <c r="B24" s="3">
        <v>217</v>
      </c>
      <c r="C24" s="12" t="s">
        <v>39</v>
      </c>
      <c r="D24" s="14">
        <v>494.5</v>
      </c>
      <c r="E24" s="14">
        <v>112.5</v>
      </c>
      <c r="F24" s="14">
        <v>115</v>
      </c>
      <c r="G24" s="14">
        <v>125.2</v>
      </c>
      <c r="H24" s="11">
        <v>352.7</v>
      </c>
    </row>
    <row r="25" spans="1:8" x14ac:dyDescent="0.2">
      <c r="A25" s="33" t="s">
        <v>161</v>
      </c>
      <c r="B25" s="3">
        <v>219</v>
      </c>
      <c r="C25" s="12" t="s">
        <v>42</v>
      </c>
      <c r="D25" s="14">
        <v>362</v>
      </c>
      <c r="E25" s="14">
        <v>79.5</v>
      </c>
      <c r="F25" s="14">
        <v>104.1</v>
      </c>
      <c r="G25" s="14">
        <v>81</v>
      </c>
      <c r="H25" s="11">
        <v>264.60000000000002</v>
      </c>
    </row>
    <row r="26" spans="1:8" x14ac:dyDescent="0.2">
      <c r="A26" s="33" t="s">
        <v>161</v>
      </c>
      <c r="B26" s="3">
        <v>223</v>
      </c>
      <c r="C26" s="12" t="s">
        <v>49</v>
      </c>
      <c r="D26" s="14">
        <v>222.9</v>
      </c>
      <c r="E26" s="14">
        <v>55</v>
      </c>
      <c r="F26" s="14">
        <v>55.8</v>
      </c>
      <c r="G26" s="14">
        <v>62.1</v>
      </c>
      <c r="H26" s="11">
        <v>172.9</v>
      </c>
    </row>
    <row r="27" spans="1:8" x14ac:dyDescent="0.2">
      <c r="A27" s="33" t="s">
        <v>161</v>
      </c>
      <c r="B27" s="3">
        <v>230</v>
      </c>
      <c r="C27" s="12" t="s">
        <v>79</v>
      </c>
      <c r="D27" s="14">
        <v>575.6</v>
      </c>
      <c r="E27" s="14">
        <v>101.6</v>
      </c>
      <c r="F27" s="14">
        <v>143.5</v>
      </c>
      <c r="G27" s="14">
        <v>224.3</v>
      </c>
      <c r="H27" s="11">
        <v>469.4</v>
      </c>
    </row>
    <row r="28" spans="1:8" x14ac:dyDescent="0.2">
      <c r="A28" s="33" t="s">
        <v>161</v>
      </c>
      <c r="B28" s="3">
        <v>240</v>
      </c>
      <c r="C28" s="12" t="s">
        <v>16</v>
      </c>
      <c r="D28" s="14">
        <v>185.3</v>
      </c>
      <c r="E28" s="14">
        <v>47.4</v>
      </c>
      <c r="F28" s="14">
        <v>47.5</v>
      </c>
      <c r="G28" s="14">
        <v>37.5</v>
      </c>
      <c r="H28" s="11">
        <v>132.4</v>
      </c>
    </row>
    <row r="29" spans="1:8" x14ac:dyDescent="0.2">
      <c r="A29" s="33" t="s">
        <v>161</v>
      </c>
      <c r="B29" s="3">
        <v>250</v>
      </c>
      <c r="C29" s="12" t="s">
        <v>27</v>
      </c>
      <c r="D29" s="14">
        <v>308.3</v>
      </c>
      <c r="E29" s="14">
        <v>56.2</v>
      </c>
      <c r="F29" s="14">
        <v>84.5</v>
      </c>
      <c r="G29" s="14">
        <v>78.5</v>
      </c>
      <c r="H29" s="11">
        <v>219.2</v>
      </c>
    </row>
    <row r="30" spans="1:8" x14ac:dyDescent="0.2">
      <c r="A30" s="33" t="s">
        <v>161</v>
      </c>
      <c r="B30" s="3">
        <v>253</v>
      </c>
      <c r="C30" s="12" t="s">
        <v>33</v>
      </c>
      <c r="D30" s="14">
        <v>261.39999999999998</v>
      </c>
      <c r="E30" s="14">
        <v>75.599999999999994</v>
      </c>
      <c r="F30" s="14">
        <v>63.7</v>
      </c>
      <c r="G30" s="14">
        <v>51</v>
      </c>
      <c r="H30" s="11">
        <v>190.3</v>
      </c>
    </row>
    <row r="31" spans="1:8" x14ac:dyDescent="0.2">
      <c r="A31" s="33" t="s">
        <v>161</v>
      </c>
      <c r="B31" s="3">
        <v>259</v>
      </c>
      <c r="C31" s="12" t="s">
        <v>57</v>
      </c>
      <c r="D31" s="14">
        <v>443.9</v>
      </c>
      <c r="E31" s="14">
        <v>108.7</v>
      </c>
      <c r="F31" s="14">
        <v>101.3</v>
      </c>
      <c r="G31" s="14">
        <v>93.7</v>
      </c>
      <c r="H31" s="11">
        <v>303.7</v>
      </c>
    </row>
    <row r="32" spans="1:8" x14ac:dyDescent="0.2">
      <c r="A32" s="33" t="s">
        <v>161</v>
      </c>
      <c r="B32" s="3">
        <v>260</v>
      </c>
      <c r="C32" s="12" t="s">
        <v>37</v>
      </c>
      <c r="D32" s="14">
        <v>247.7</v>
      </c>
      <c r="E32" s="14">
        <v>63.3</v>
      </c>
      <c r="F32" s="14">
        <v>59.7</v>
      </c>
      <c r="G32" s="14">
        <v>59.2</v>
      </c>
      <c r="H32" s="11">
        <v>182.2</v>
      </c>
    </row>
    <row r="33" spans="1:8" x14ac:dyDescent="0.2">
      <c r="A33" s="33" t="s">
        <v>161</v>
      </c>
      <c r="B33" s="3">
        <v>265</v>
      </c>
      <c r="C33" s="12" t="s">
        <v>78</v>
      </c>
      <c r="D33" s="14">
        <v>498.6</v>
      </c>
      <c r="E33" s="14">
        <v>107.3</v>
      </c>
      <c r="F33" s="14">
        <v>120.5</v>
      </c>
      <c r="G33" s="14">
        <v>130.19999999999999</v>
      </c>
      <c r="H33" s="11">
        <v>358</v>
      </c>
    </row>
    <row r="34" spans="1:8" x14ac:dyDescent="0.2">
      <c r="A34" s="33" t="s">
        <v>161</v>
      </c>
      <c r="B34" s="3">
        <v>269</v>
      </c>
      <c r="C34" s="12" t="s">
        <v>86</v>
      </c>
      <c r="D34" s="14">
        <v>128.9</v>
      </c>
      <c r="E34" s="14">
        <v>25.6</v>
      </c>
      <c r="F34" s="14">
        <v>37.299999999999997</v>
      </c>
      <c r="G34" s="14">
        <v>29.3</v>
      </c>
      <c r="H34" s="11">
        <v>92.2</v>
      </c>
    </row>
    <row r="35" spans="1:8" x14ac:dyDescent="0.2">
      <c r="A35" s="33" t="s">
        <v>161</v>
      </c>
      <c r="B35" s="3">
        <v>270</v>
      </c>
      <c r="C35" s="12" t="s">
        <v>34</v>
      </c>
      <c r="D35" s="14">
        <v>409.1</v>
      </c>
      <c r="E35" s="14">
        <v>106</v>
      </c>
      <c r="F35" s="14">
        <v>90.5</v>
      </c>
      <c r="G35" s="14">
        <v>102.3</v>
      </c>
      <c r="H35" s="11">
        <v>298.8</v>
      </c>
    </row>
    <row r="36" spans="1:8" x14ac:dyDescent="0.2">
      <c r="A36" s="33" t="s">
        <v>161</v>
      </c>
      <c r="B36" s="3">
        <v>306</v>
      </c>
      <c r="C36" s="12" t="s">
        <v>73</v>
      </c>
      <c r="D36" s="14">
        <v>284.2</v>
      </c>
      <c r="E36" s="14">
        <v>61</v>
      </c>
      <c r="F36" s="14">
        <v>66.8</v>
      </c>
      <c r="G36" s="14">
        <v>75.2</v>
      </c>
      <c r="H36" s="11">
        <v>203</v>
      </c>
    </row>
    <row r="37" spans="1:8" x14ac:dyDescent="0.2">
      <c r="A37" s="33" t="s">
        <v>161</v>
      </c>
      <c r="B37" s="3">
        <v>316</v>
      </c>
      <c r="C37" s="12" t="s">
        <v>44</v>
      </c>
      <c r="D37" s="14">
        <v>295.60000000000002</v>
      </c>
      <c r="E37" s="14">
        <v>68.7</v>
      </c>
      <c r="F37" s="14">
        <v>68.2</v>
      </c>
      <c r="G37" s="14">
        <v>76.2</v>
      </c>
      <c r="H37" s="11">
        <v>213.10000000000002</v>
      </c>
    </row>
    <row r="38" spans="1:8" x14ac:dyDescent="0.2">
      <c r="A38" s="33" t="s">
        <v>161</v>
      </c>
      <c r="B38" s="3">
        <v>320</v>
      </c>
      <c r="C38" s="12" t="s">
        <v>21</v>
      </c>
      <c r="D38" s="14">
        <v>281.60000000000002</v>
      </c>
      <c r="E38" s="14">
        <v>67.2</v>
      </c>
      <c r="F38" s="14">
        <v>63</v>
      </c>
      <c r="G38" s="14">
        <v>69.5</v>
      </c>
      <c r="H38" s="11">
        <v>199.7</v>
      </c>
    </row>
    <row r="39" spans="1:8" x14ac:dyDescent="0.2">
      <c r="A39" s="33" t="s">
        <v>161</v>
      </c>
      <c r="B39" s="3">
        <v>326</v>
      </c>
      <c r="C39" s="12" t="s">
        <v>53</v>
      </c>
      <c r="D39" s="14">
        <v>256.39999999999998</v>
      </c>
      <c r="E39" s="14">
        <v>56.7</v>
      </c>
      <c r="F39" s="14">
        <v>64.5</v>
      </c>
      <c r="G39" s="14">
        <v>70.2</v>
      </c>
      <c r="H39" s="11">
        <v>191.4</v>
      </c>
    </row>
    <row r="40" spans="1:8" x14ac:dyDescent="0.2">
      <c r="A40" s="33" t="s">
        <v>161</v>
      </c>
      <c r="B40" s="3">
        <v>329</v>
      </c>
      <c r="C40" s="12" t="s">
        <v>77</v>
      </c>
      <c r="D40" s="14">
        <v>169.7</v>
      </c>
      <c r="E40" s="14">
        <v>36.299999999999997</v>
      </c>
      <c r="F40" s="14">
        <v>47.8</v>
      </c>
      <c r="G40" s="14">
        <v>40</v>
      </c>
      <c r="H40" s="11">
        <v>124.1</v>
      </c>
    </row>
    <row r="41" spans="1:8" x14ac:dyDescent="0.2">
      <c r="A41" s="33" t="s">
        <v>161</v>
      </c>
      <c r="B41" s="3">
        <v>330</v>
      </c>
      <c r="C41" s="12" t="s">
        <v>85</v>
      </c>
      <c r="D41" s="14">
        <v>399.2</v>
      </c>
      <c r="E41" s="14">
        <v>102.8</v>
      </c>
      <c r="F41" s="14">
        <v>87.1</v>
      </c>
      <c r="G41" s="14">
        <v>84.2</v>
      </c>
      <c r="H41" s="11">
        <v>274.09999999999997</v>
      </c>
    </row>
    <row r="42" spans="1:8" x14ac:dyDescent="0.2">
      <c r="A42" s="33" t="s">
        <v>161</v>
      </c>
      <c r="B42" s="3">
        <v>336</v>
      </c>
      <c r="C42" s="12" t="s">
        <v>88</v>
      </c>
      <c r="D42" s="14">
        <v>127.9</v>
      </c>
      <c r="E42" s="14">
        <v>30.2</v>
      </c>
      <c r="F42" s="14">
        <v>26</v>
      </c>
      <c r="G42" s="14">
        <v>33.6</v>
      </c>
      <c r="H42" s="11">
        <v>89.800000000000011</v>
      </c>
    </row>
    <row r="43" spans="1:8" x14ac:dyDescent="0.2">
      <c r="A43" s="33" t="s">
        <v>161</v>
      </c>
      <c r="B43" s="3">
        <v>340</v>
      </c>
      <c r="C43" s="12" t="s">
        <v>87</v>
      </c>
      <c r="D43" s="14">
        <v>230.1</v>
      </c>
      <c r="E43" s="14">
        <v>57.2</v>
      </c>
      <c r="F43" s="14">
        <v>60</v>
      </c>
      <c r="G43" s="14">
        <v>56.5</v>
      </c>
      <c r="H43" s="11">
        <v>173.7</v>
      </c>
    </row>
    <row r="44" spans="1:8" x14ac:dyDescent="0.2">
      <c r="A44" s="33" t="s">
        <v>161</v>
      </c>
      <c r="B44" s="3">
        <v>350</v>
      </c>
      <c r="C44" s="12" t="s">
        <v>59</v>
      </c>
      <c r="D44" s="14">
        <v>153.4</v>
      </c>
      <c r="E44" s="14">
        <v>30.6</v>
      </c>
      <c r="F44" s="14">
        <v>37.9</v>
      </c>
      <c r="G44" s="14">
        <v>40.4</v>
      </c>
      <c r="H44" s="11">
        <v>108.9</v>
      </c>
    </row>
    <row r="45" spans="1:8" x14ac:dyDescent="0.2">
      <c r="A45" s="33" t="s">
        <v>161</v>
      </c>
      <c r="B45" s="3">
        <v>360</v>
      </c>
      <c r="C45" s="12" t="s">
        <v>61</v>
      </c>
      <c r="D45" s="14">
        <v>311.39999999999998</v>
      </c>
      <c r="E45" s="14">
        <v>68.8</v>
      </c>
      <c r="F45" s="14">
        <v>58.3</v>
      </c>
      <c r="G45" s="14">
        <v>76.7</v>
      </c>
      <c r="H45" s="11">
        <v>203.8</v>
      </c>
    </row>
    <row r="46" spans="1:8" x14ac:dyDescent="0.2">
      <c r="A46" s="33" t="s">
        <v>161</v>
      </c>
      <c r="B46" s="3">
        <v>370</v>
      </c>
      <c r="C46" s="12" t="s">
        <v>70</v>
      </c>
      <c r="D46" s="14">
        <v>465.3</v>
      </c>
      <c r="E46" s="14">
        <v>110.3</v>
      </c>
      <c r="F46" s="14">
        <v>97.7</v>
      </c>
      <c r="G46" s="14">
        <v>114.2</v>
      </c>
      <c r="H46" s="11">
        <v>322.2</v>
      </c>
    </row>
    <row r="47" spans="1:8" x14ac:dyDescent="0.2">
      <c r="A47" s="33" t="s">
        <v>161</v>
      </c>
      <c r="B47" s="3">
        <v>376</v>
      </c>
      <c r="C47" s="12" t="s">
        <v>35</v>
      </c>
      <c r="D47" s="14">
        <v>444.7</v>
      </c>
      <c r="E47" s="14">
        <v>102.7</v>
      </c>
      <c r="F47" s="14">
        <v>116.2</v>
      </c>
      <c r="G47" s="14">
        <v>101.3</v>
      </c>
      <c r="H47" s="11">
        <v>320.2</v>
      </c>
    </row>
    <row r="48" spans="1:8" x14ac:dyDescent="0.2">
      <c r="A48" s="33" t="s">
        <v>161</v>
      </c>
      <c r="B48" s="3">
        <v>390</v>
      </c>
      <c r="C48" s="12" t="s">
        <v>102</v>
      </c>
      <c r="D48" s="14">
        <v>368</v>
      </c>
      <c r="E48" s="14">
        <v>89.5</v>
      </c>
      <c r="F48" s="14">
        <v>72.5</v>
      </c>
      <c r="G48" s="14">
        <v>78.599999999999994</v>
      </c>
      <c r="H48" s="11">
        <v>240.6</v>
      </c>
    </row>
    <row r="49" spans="1:8" x14ac:dyDescent="0.2">
      <c r="A49" s="33" t="s">
        <v>161</v>
      </c>
      <c r="B49" s="3">
        <v>400</v>
      </c>
      <c r="C49" s="12" t="s">
        <v>11</v>
      </c>
      <c r="D49" s="14">
        <v>365.8</v>
      </c>
      <c r="E49" s="14">
        <v>72.400000000000006</v>
      </c>
      <c r="F49" s="14">
        <v>84.5</v>
      </c>
      <c r="G49" s="14">
        <v>105</v>
      </c>
      <c r="H49" s="11">
        <v>261.89999999999998</v>
      </c>
    </row>
    <row r="50" spans="1:8" x14ac:dyDescent="0.2">
      <c r="A50" s="33" t="s">
        <v>161</v>
      </c>
      <c r="B50" s="3">
        <v>410</v>
      </c>
      <c r="C50" s="12" t="s">
        <v>65</v>
      </c>
      <c r="D50" s="14">
        <v>256.89999999999998</v>
      </c>
      <c r="E50" s="14">
        <v>54.7</v>
      </c>
      <c r="F50" s="14">
        <v>68</v>
      </c>
      <c r="G50" s="14">
        <v>68.099999999999994</v>
      </c>
      <c r="H50" s="11">
        <v>190.8</v>
      </c>
    </row>
    <row r="51" spans="1:8" x14ac:dyDescent="0.2">
      <c r="A51" s="33" t="s">
        <v>161</v>
      </c>
      <c r="B51" s="3">
        <v>420</v>
      </c>
      <c r="C51" s="12" t="s">
        <v>7</v>
      </c>
      <c r="D51" s="14">
        <v>284.7</v>
      </c>
      <c r="E51" s="14">
        <v>62</v>
      </c>
      <c r="F51" s="14">
        <v>69</v>
      </c>
      <c r="G51" s="14">
        <v>71.5</v>
      </c>
      <c r="H51" s="11">
        <v>202.5</v>
      </c>
    </row>
    <row r="52" spans="1:8" x14ac:dyDescent="0.2">
      <c r="A52" s="33" t="s">
        <v>161</v>
      </c>
      <c r="B52" s="3">
        <v>430</v>
      </c>
      <c r="C52" s="12" t="s">
        <v>29</v>
      </c>
      <c r="D52" s="14">
        <v>333.8</v>
      </c>
      <c r="E52" s="14">
        <v>59.8</v>
      </c>
      <c r="F52" s="14">
        <v>95.8</v>
      </c>
      <c r="G52" s="14">
        <v>91.3</v>
      </c>
      <c r="H52" s="11">
        <v>246.89999999999998</v>
      </c>
    </row>
    <row r="53" spans="1:8" x14ac:dyDescent="0.2">
      <c r="A53" s="33" t="s">
        <v>161</v>
      </c>
      <c r="B53" s="3">
        <v>440</v>
      </c>
      <c r="C53" s="12" t="s">
        <v>54</v>
      </c>
      <c r="D53" s="14">
        <v>200.8</v>
      </c>
      <c r="E53" s="14">
        <v>52.7</v>
      </c>
      <c r="F53" s="14">
        <v>36.200000000000003</v>
      </c>
      <c r="G53" s="14">
        <v>51.2</v>
      </c>
      <c r="H53" s="11">
        <v>140.10000000000002</v>
      </c>
    </row>
    <row r="54" spans="1:8" x14ac:dyDescent="0.2">
      <c r="A54" s="33" t="s">
        <v>161</v>
      </c>
      <c r="B54" s="3">
        <v>450</v>
      </c>
      <c r="C54" s="12" t="s">
        <v>69</v>
      </c>
      <c r="D54" s="14">
        <v>156.19999999999999</v>
      </c>
      <c r="E54" s="14">
        <v>32.5</v>
      </c>
      <c r="F54" s="14">
        <v>28</v>
      </c>
      <c r="G54" s="14">
        <v>54.5</v>
      </c>
      <c r="H54" s="11">
        <v>115</v>
      </c>
    </row>
    <row r="55" spans="1:8" x14ac:dyDescent="0.2">
      <c r="A55" s="33" t="s">
        <v>161</v>
      </c>
      <c r="B55" s="3">
        <v>461</v>
      </c>
      <c r="C55" s="12" t="s">
        <v>72</v>
      </c>
      <c r="D55" s="14">
        <v>1130.8</v>
      </c>
      <c r="E55" s="14">
        <v>221.3</v>
      </c>
      <c r="F55" s="14">
        <v>273.5</v>
      </c>
      <c r="G55" s="14">
        <v>289.5</v>
      </c>
      <c r="H55" s="11">
        <v>784.3</v>
      </c>
    </row>
    <row r="56" spans="1:8" x14ac:dyDescent="0.2">
      <c r="A56" s="33" t="s">
        <v>161</v>
      </c>
      <c r="B56" s="3">
        <v>479</v>
      </c>
      <c r="C56" s="12" t="s">
        <v>90</v>
      </c>
      <c r="D56" s="14">
        <v>471.9</v>
      </c>
      <c r="E56" s="14">
        <v>93.7</v>
      </c>
      <c r="F56" s="14">
        <v>107</v>
      </c>
      <c r="G56" s="14">
        <v>135</v>
      </c>
      <c r="H56" s="11">
        <v>335.7</v>
      </c>
    </row>
    <row r="57" spans="1:8" x14ac:dyDescent="0.2">
      <c r="A57" s="33" t="s">
        <v>161</v>
      </c>
      <c r="B57" s="3">
        <v>480</v>
      </c>
      <c r="C57" s="12" t="s">
        <v>114</v>
      </c>
      <c r="D57" s="14">
        <v>178.2</v>
      </c>
      <c r="E57" s="14">
        <v>38</v>
      </c>
      <c r="F57" s="14">
        <v>34</v>
      </c>
      <c r="G57" s="14">
        <v>59</v>
      </c>
      <c r="H57" s="11">
        <v>131</v>
      </c>
    </row>
    <row r="58" spans="1:8" x14ac:dyDescent="0.2">
      <c r="A58" s="33" t="s">
        <v>161</v>
      </c>
      <c r="B58" s="3">
        <v>482</v>
      </c>
      <c r="C58" s="12" t="s">
        <v>58</v>
      </c>
      <c r="D58" s="14">
        <v>151.69999999999999</v>
      </c>
      <c r="E58" s="14">
        <v>37.200000000000003</v>
      </c>
      <c r="F58" s="14">
        <v>40.799999999999997</v>
      </c>
      <c r="G58" s="14">
        <v>46.4</v>
      </c>
      <c r="H58" s="11">
        <v>124.4</v>
      </c>
    </row>
    <row r="59" spans="1:8" x14ac:dyDescent="0.2">
      <c r="A59" s="33" t="s">
        <v>161</v>
      </c>
      <c r="B59" s="3">
        <v>492</v>
      </c>
      <c r="C59" s="12" t="s">
        <v>103</v>
      </c>
      <c r="D59" s="14">
        <v>69.2</v>
      </c>
      <c r="E59" s="14">
        <v>12</v>
      </c>
      <c r="F59" s="14">
        <v>18</v>
      </c>
      <c r="G59" s="14">
        <v>23.4</v>
      </c>
      <c r="H59" s="11">
        <v>53.4</v>
      </c>
    </row>
    <row r="60" spans="1:8" x14ac:dyDescent="0.2">
      <c r="A60" s="33" t="s">
        <v>161</v>
      </c>
      <c r="B60" s="3">
        <v>510</v>
      </c>
      <c r="C60" s="12" t="s">
        <v>36</v>
      </c>
      <c r="D60" s="14">
        <v>363.9</v>
      </c>
      <c r="E60" s="14">
        <v>70.5</v>
      </c>
      <c r="F60" s="14">
        <v>94.5</v>
      </c>
      <c r="G60" s="14">
        <v>98.2</v>
      </c>
      <c r="H60" s="11">
        <v>263.2</v>
      </c>
    </row>
    <row r="61" spans="1:8" x14ac:dyDescent="0.2">
      <c r="A61" s="33" t="s">
        <v>161</v>
      </c>
      <c r="B61" s="3">
        <v>530</v>
      </c>
      <c r="C61" s="12" t="s">
        <v>10</v>
      </c>
      <c r="D61" s="14">
        <v>174.1</v>
      </c>
      <c r="E61" s="14">
        <v>30.5</v>
      </c>
      <c r="F61" s="14">
        <v>50</v>
      </c>
      <c r="G61" s="14">
        <v>44.5</v>
      </c>
      <c r="H61" s="11">
        <v>125</v>
      </c>
    </row>
    <row r="62" spans="1:8" x14ac:dyDescent="0.2">
      <c r="A62" s="33" t="s">
        <v>161</v>
      </c>
      <c r="B62" s="3">
        <v>540</v>
      </c>
      <c r="C62" s="12" t="s">
        <v>92</v>
      </c>
      <c r="D62" s="14">
        <v>490.2</v>
      </c>
      <c r="E62" s="14">
        <v>117</v>
      </c>
      <c r="F62" s="14">
        <v>125.8</v>
      </c>
      <c r="G62" s="14">
        <v>134.80000000000001</v>
      </c>
      <c r="H62" s="11">
        <v>377.6</v>
      </c>
    </row>
    <row r="63" spans="1:8" x14ac:dyDescent="0.2">
      <c r="A63" s="33" t="s">
        <v>161</v>
      </c>
      <c r="B63" s="3">
        <v>550</v>
      </c>
      <c r="C63" s="12" t="s">
        <v>94</v>
      </c>
      <c r="D63" s="14">
        <v>233.7</v>
      </c>
      <c r="E63" s="14">
        <v>50.8</v>
      </c>
      <c r="F63" s="14">
        <v>51</v>
      </c>
      <c r="G63" s="14">
        <v>62.3</v>
      </c>
      <c r="H63" s="11">
        <v>164.1</v>
      </c>
    </row>
    <row r="64" spans="1:8" x14ac:dyDescent="0.2">
      <c r="A64" s="33" t="s">
        <v>161</v>
      </c>
      <c r="B64" s="3">
        <v>561</v>
      </c>
      <c r="C64" s="12" t="s">
        <v>17</v>
      </c>
      <c r="D64" s="14">
        <v>805.9</v>
      </c>
      <c r="E64" s="14">
        <v>181</v>
      </c>
      <c r="F64" s="14">
        <v>206</v>
      </c>
      <c r="G64" s="14">
        <v>181.5</v>
      </c>
      <c r="H64" s="11">
        <v>568.5</v>
      </c>
    </row>
    <row r="65" spans="1:8" x14ac:dyDescent="0.2">
      <c r="A65" s="33" t="s">
        <v>161</v>
      </c>
      <c r="B65" s="3">
        <v>563</v>
      </c>
      <c r="C65" s="12" t="s">
        <v>18</v>
      </c>
      <c r="D65" s="14">
        <v>35.299999999999997</v>
      </c>
      <c r="E65" s="14">
        <v>10.3</v>
      </c>
      <c r="F65" s="14">
        <v>6</v>
      </c>
      <c r="G65" s="14">
        <v>12.2</v>
      </c>
      <c r="H65" s="11">
        <v>28.5</v>
      </c>
    </row>
    <row r="66" spans="1:8" x14ac:dyDescent="0.2">
      <c r="A66" s="33" t="s">
        <v>161</v>
      </c>
      <c r="B66" s="3">
        <v>573</v>
      </c>
      <c r="C66" s="12" t="s">
        <v>97</v>
      </c>
      <c r="D66" s="14">
        <v>379.9</v>
      </c>
      <c r="E66" s="14">
        <v>66.3</v>
      </c>
      <c r="F66" s="14">
        <v>107.6</v>
      </c>
      <c r="G66" s="14">
        <v>122.8</v>
      </c>
      <c r="H66" s="11">
        <v>296.7</v>
      </c>
    </row>
    <row r="67" spans="1:8" x14ac:dyDescent="0.2">
      <c r="A67" s="33" t="s">
        <v>161</v>
      </c>
      <c r="B67" s="3">
        <v>575</v>
      </c>
      <c r="C67" s="12" t="s">
        <v>98</v>
      </c>
      <c r="D67" s="14">
        <v>265</v>
      </c>
      <c r="E67" s="14">
        <v>56.4</v>
      </c>
      <c r="F67" s="14">
        <v>78.900000000000006</v>
      </c>
      <c r="G67" s="14">
        <v>74.7</v>
      </c>
      <c r="H67" s="11">
        <v>210</v>
      </c>
    </row>
    <row r="68" spans="1:8" x14ac:dyDescent="0.2">
      <c r="A68" s="33" t="s">
        <v>161</v>
      </c>
      <c r="B68" s="3">
        <v>580</v>
      </c>
      <c r="C68" s="12" t="s">
        <v>104</v>
      </c>
      <c r="D68" s="14">
        <v>398.9</v>
      </c>
      <c r="E68" s="14">
        <v>76.5</v>
      </c>
      <c r="F68" s="14">
        <v>97.7</v>
      </c>
      <c r="G68" s="14">
        <v>119.7</v>
      </c>
      <c r="H68" s="11">
        <v>293.89999999999998</v>
      </c>
    </row>
    <row r="69" spans="1:8" x14ac:dyDescent="0.2">
      <c r="A69" s="33" t="s">
        <v>161</v>
      </c>
      <c r="B69" s="3">
        <v>607</v>
      </c>
      <c r="C69" s="12" t="s">
        <v>24</v>
      </c>
      <c r="D69" s="14">
        <v>327.39999999999998</v>
      </c>
      <c r="E69" s="14">
        <v>74.5</v>
      </c>
      <c r="F69" s="14">
        <v>71.7</v>
      </c>
      <c r="G69" s="14">
        <v>91</v>
      </c>
      <c r="H69" s="11">
        <v>237.2</v>
      </c>
    </row>
    <row r="70" spans="1:8" x14ac:dyDescent="0.2">
      <c r="A70" s="33" t="s">
        <v>161</v>
      </c>
      <c r="B70" s="3">
        <v>615</v>
      </c>
      <c r="C70" s="12" t="s">
        <v>46</v>
      </c>
      <c r="D70" s="14">
        <v>524.70000000000005</v>
      </c>
      <c r="E70" s="14">
        <v>126.3</v>
      </c>
      <c r="F70" s="14">
        <v>122.1</v>
      </c>
      <c r="G70" s="14">
        <v>132.69999999999999</v>
      </c>
      <c r="H70" s="11">
        <v>381.09999999999997</v>
      </c>
    </row>
    <row r="71" spans="1:8" x14ac:dyDescent="0.2">
      <c r="A71" s="33" t="s">
        <v>161</v>
      </c>
      <c r="B71" s="3">
        <v>621</v>
      </c>
      <c r="C71" s="12" t="s">
        <v>55</v>
      </c>
      <c r="D71" s="14">
        <v>536.70000000000005</v>
      </c>
      <c r="E71" s="14">
        <v>107.3</v>
      </c>
      <c r="F71" s="14">
        <v>132.80000000000001</v>
      </c>
      <c r="G71" s="14">
        <v>153.69999999999999</v>
      </c>
      <c r="H71" s="11">
        <v>393.8</v>
      </c>
    </row>
    <row r="72" spans="1:8" x14ac:dyDescent="0.2">
      <c r="A72" s="33" t="s">
        <v>161</v>
      </c>
      <c r="B72" s="3">
        <v>630</v>
      </c>
      <c r="C72" s="12" t="s">
        <v>99</v>
      </c>
      <c r="D72" s="14">
        <v>650.70000000000005</v>
      </c>
      <c r="E72" s="14">
        <v>126.5</v>
      </c>
      <c r="F72" s="14">
        <v>163.80000000000001</v>
      </c>
      <c r="G72" s="14">
        <v>179.4</v>
      </c>
      <c r="H72" s="11">
        <v>469.70000000000005</v>
      </c>
    </row>
    <row r="73" spans="1:8" x14ac:dyDescent="0.2">
      <c r="A73" s="33" t="s">
        <v>161</v>
      </c>
      <c r="B73" s="3">
        <v>657</v>
      </c>
      <c r="C73" s="12" t="s">
        <v>41</v>
      </c>
      <c r="D73" s="14">
        <v>632.5</v>
      </c>
      <c r="E73" s="14">
        <v>124.3</v>
      </c>
      <c r="F73" s="14">
        <v>146.5</v>
      </c>
      <c r="G73" s="14">
        <v>184.3</v>
      </c>
      <c r="H73" s="11">
        <v>455.1</v>
      </c>
    </row>
    <row r="74" spans="1:8" x14ac:dyDescent="0.2">
      <c r="A74" s="33" t="s">
        <v>161</v>
      </c>
      <c r="B74" s="3">
        <v>661</v>
      </c>
      <c r="C74" s="12" t="s">
        <v>45</v>
      </c>
      <c r="D74" s="14">
        <v>392.2</v>
      </c>
      <c r="E74" s="14">
        <v>85.3</v>
      </c>
      <c r="F74" s="14">
        <v>102.6</v>
      </c>
      <c r="G74" s="14">
        <v>110.7</v>
      </c>
      <c r="H74" s="11">
        <v>298.59999999999997</v>
      </c>
    </row>
    <row r="75" spans="1:8" x14ac:dyDescent="0.2">
      <c r="A75" s="33" t="s">
        <v>161</v>
      </c>
      <c r="B75" s="3">
        <v>665</v>
      </c>
      <c r="C75" s="12" t="s">
        <v>60</v>
      </c>
      <c r="D75" s="14">
        <v>170.5</v>
      </c>
      <c r="E75" s="14">
        <v>37.200000000000003</v>
      </c>
      <c r="F75" s="14">
        <v>43.5</v>
      </c>
      <c r="G75" s="14">
        <v>51</v>
      </c>
      <c r="H75" s="11">
        <v>131.69999999999999</v>
      </c>
    </row>
    <row r="76" spans="1:8" x14ac:dyDescent="0.2">
      <c r="A76" s="33" t="s">
        <v>161</v>
      </c>
      <c r="B76" s="3">
        <v>671</v>
      </c>
      <c r="C76" s="12" t="s">
        <v>89</v>
      </c>
      <c r="D76" s="14">
        <v>164.3</v>
      </c>
      <c r="E76" s="14">
        <v>35.6</v>
      </c>
      <c r="F76" s="14">
        <v>33.799999999999997</v>
      </c>
      <c r="G76" s="14">
        <v>45.3</v>
      </c>
      <c r="H76" s="11">
        <v>114.7</v>
      </c>
    </row>
    <row r="77" spans="1:8" x14ac:dyDescent="0.2">
      <c r="A77" s="33" t="s">
        <v>161</v>
      </c>
      <c r="B77" s="3">
        <v>706</v>
      </c>
      <c r="C77" s="12" t="s">
        <v>91</v>
      </c>
      <c r="D77" s="14">
        <v>246.6</v>
      </c>
      <c r="E77" s="14">
        <v>59</v>
      </c>
      <c r="F77" s="14">
        <v>57.3</v>
      </c>
      <c r="G77" s="14">
        <v>65.599999999999994</v>
      </c>
      <c r="H77" s="11">
        <v>181.89999999999998</v>
      </c>
    </row>
    <row r="78" spans="1:8" x14ac:dyDescent="0.2">
      <c r="A78" s="33" t="s">
        <v>161</v>
      </c>
      <c r="B78" s="3">
        <v>707</v>
      </c>
      <c r="C78" s="12" t="s">
        <v>67</v>
      </c>
      <c r="D78" s="14">
        <v>332.5</v>
      </c>
      <c r="E78" s="14">
        <v>69.400000000000006</v>
      </c>
      <c r="F78" s="14">
        <v>86.4</v>
      </c>
      <c r="G78" s="14">
        <v>89.2</v>
      </c>
      <c r="H78" s="11">
        <v>245</v>
      </c>
    </row>
    <row r="79" spans="1:8" x14ac:dyDescent="0.2">
      <c r="A79" s="33" t="s">
        <v>161</v>
      </c>
      <c r="B79" s="3">
        <v>710</v>
      </c>
      <c r="C79" s="12" t="s">
        <v>19</v>
      </c>
      <c r="D79" s="14">
        <v>289.5</v>
      </c>
      <c r="E79" s="14">
        <v>57.2</v>
      </c>
      <c r="F79" s="14">
        <v>82</v>
      </c>
      <c r="G79" s="14">
        <v>76.3</v>
      </c>
      <c r="H79" s="11">
        <v>215.5</v>
      </c>
    </row>
    <row r="80" spans="1:8" x14ac:dyDescent="0.2">
      <c r="A80" s="33" t="s">
        <v>161</v>
      </c>
      <c r="B80" s="3">
        <v>727</v>
      </c>
      <c r="C80" s="12" t="s">
        <v>71</v>
      </c>
      <c r="D80" s="14">
        <v>175.5</v>
      </c>
      <c r="E80" s="14">
        <v>34</v>
      </c>
      <c r="F80" s="14">
        <v>45</v>
      </c>
      <c r="G80" s="14">
        <v>49.6</v>
      </c>
      <c r="H80" s="11">
        <v>128.6</v>
      </c>
    </row>
    <row r="81" spans="1:8" x14ac:dyDescent="0.2">
      <c r="A81" s="33" t="s">
        <v>161</v>
      </c>
      <c r="B81" s="3">
        <v>730</v>
      </c>
      <c r="C81" s="12" t="s">
        <v>74</v>
      </c>
      <c r="D81" s="14">
        <v>1024.2</v>
      </c>
      <c r="E81" s="14">
        <v>209</v>
      </c>
      <c r="F81" s="14">
        <v>238.5</v>
      </c>
      <c r="G81" s="14">
        <v>263.3</v>
      </c>
      <c r="H81" s="11">
        <v>710.8</v>
      </c>
    </row>
    <row r="82" spans="1:8" x14ac:dyDescent="0.2">
      <c r="A82" s="33" t="s">
        <v>161</v>
      </c>
      <c r="B82" s="3">
        <v>740</v>
      </c>
      <c r="C82" s="12" t="s">
        <v>82</v>
      </c>
      <c r="D82" s="14">
        <v>593.4</v>
      </c>
      <c r="E82" s="14">
        <v>129</v>
      </c>
      <c r="F82" s="14">
        <v>125.5</v>
      </c>
      <c r="G82" s="14">
        <v>166.5</v>
      </c>
      <c r="H82" s="11">
        <v>421</v>
      </c>
    </row>
    <row r="83" spans="1:8" x14ac:dyDescent="0.2">
      <c r="A83" s="33" t="s">
        <v>161</v>
      </c>
      <c r="B83" s="3">
        <v>741</v>
      </c>
      <c r="C83" s="12" t="s">
        <v>81</v>
      </c>
      <c r="D83" s="14">
        <v>32</v>
      </c>
      <c r="E83" s="14">
        <v>5</v>
      </c>
      <c r="F83" s="14">
        <v>8</v>
      </c>
      <c r="G83" s="14">
        <v>10.5</v>
      </c>
      <c r="H83" s="11">
        <v>23.5</v>
      </c>
    </row>
    <row r="84" spans="1:8" x14ac:dyDescent="0.2">
      <c r="A84" s="33" t="s">
        <v>161</v>
      </c>
      <c r="B84" s="3">
        <v>746</v>
      </c>
      <c r="C84" s="12" t="s">
        <v>83</v>
      </c>
      <c r="D84" s="14">
        <v>368.4</v>
      </c>
      <c r="E84" s="14">
        <v>86.1</v>
      </c>
      <c r="F84" s="14">
        <v>89.8</v>
      </c>
      <c r="G84" s="14">
        <v>98.3</v>
      </c>
      <c r="H84" s="11">
        <v>274.2</v>
      </c>
    </row>
    <row r="85" spans="1:8" x14ac:dyDescent="0.2">
      <c r="A85" s="33" t="s">
        <v>161</v>
      </c>
      <c r="B85" s="3">
        <v>751</v>
      </c>
      <c r="C85" s="12" t="s">
        <v>106</v>
      </c>
      <c r="D85" s="14">
        <v>2255.3000000000002</v>
      </c>
      <c r="E85" s="14">
        <v>448.4</v>
      </c>
      <c r="F85" s="14">
        <v>539.20000000000005</v>
      </c>
      <c r="G85" s="14">
        <v>603.4</v>
      </c>
      <c r="H85" s="11">
        <v>1591</v>
      </c>
    </row>
    <row r="86" spans="1:8" x14ac:dyDescent="0.2">
      <c r="A86" s="33" t="s">
        <v>161</v>
      </c>
      <c r="B86" s="3">
        <v>756</v>
      </c>
      <c r="C86" s="12" t="s">
        <v>50</v>
      </c>
      <c r="D86" s="14">
        <v>247.6</v>
      </c>
      <c r="E86" s="14">
        <v>55.2</v>
      </c>
      <c r="F86" s="14">
        <v>55</v>
      </c>
      <c r="G86" s="14">
        <v>68.400000000000006</v>
      </c>
      <c r="H86" s="11">
        <v>178.60000000000002</v>
      </c>
    </row>
    <row r="87" spans="1:8" x14ac:dyDescent="0.2">
      <c r="A87" s="33" t="s">
        <v>161</v>
      </c>
      <c r="B87" s="3">
        <v>760</v>
      </c>
      <c r="C87" s="12" t="s">
        <v>76</v>
      </c>
      <c r="D87" s="14">
        <v>449</v>
      </c>
      <c r="E87" s="14">
        <v>86.3</v>
      </c>
      <c r="F87" s="14">
        <v>115.4</v>
      </c>
      <c r="G87" s="14">
        <v>157.30000000000001</v>
      </c>
      <c r="H87" s="11">
        <v>359</v>
      </c>
    </row>
    <row r="88" spans="1:8" x14ac:dyDescent="0.2">
      <c r="A88" s="33" t="s">
        <v>161</v>
      </c>
      <c r="B88" s="3">
        <v>766</v>
      </c>
      <c r="C88" s="12" t="s">
        <v>38</v>
      </c>
      <c r="D88" s="14">
        <v>302.8</v>
      </c>
      <c r="E88" s="14">
        <v>61.3</v>
      </c>
      <c r="F88" s="14">
        <v>77</v>
      </c>
      <c r="G88" s="14">
        <v>93.8</v>
      </c>
      <c r="H88" s="11">
        <v>232.10000000000002</v>
      </c>
    </row>
    <row r="89" spans="1:8" x14ac:dyDescent="0.2">
      <c r="A89" s="33" t="s">
        <v>161</v>
      </c>
      <c r="B89" s="3">
        <v>773</v>
      </c>
      <c r="C89" s="12" t="s">
        <v>66</v>
      </c>
      <c r="D89" s="14">
        <v>202.9</v>
      </c>
      <c r="E89" s="14">
        <v>41.7</v>
      </c>
      <c r="F89" s="14">
        <v>45</v>
      </c>
      <c r="G89" s="14">
        <v>65.099999999999994</v>
      </c>
      <c r="H89" s="11">
        <v>151.80000000000001</v>
      </c>
    </row>
    <row r="90" spans="1:8" x14ac:dyDescent="0.2">
      <c r="A90" s="33" t="s">
        <v>161</v>
      </c>
      <c r="B90" s="3">
        <v>779</v>
      </c>
      <c r="C90" s="12" t="s">
        <v>84</v>
      </c>
      <c r="D90" s="14">
        <v>387.1</v>
      </c>
      <c r="E90" s="14">
        <v>87.2</v>
      </c>
      <c r="F90" s="14">
        <v>97.3</v>
      </c>
      <c r="G90" s="14">
        <v>129.9</v>
      </c>
      <c r="H90" s="11">
        <v>314.39999999999998</v>
      </c>
    </row>
    <row r="91" spans="1:8" x14ac:dyDescent="0.2">
      <c r="A91" s="33" t="s">
        <v>161</v>
      </c>
      <c r="B91" s="3">
        <v>787</v>
      </c>
      <c r="C91" s="12" t="s">
        <v>93</v>
      </c>
      <c r="D91" s="14">
        <v>411.5</v>
      </c>
      <c r="E91" s="14">
        <v>93.6</v>
      </c>
      <c r="F91" s="14">
        <v>89.1</v>
      </c>
      <c r="G91" s="14">
        <v>116.5</v>
      </c>
      <c r="H91" s="11">
        <v>299.2</v>
      </c>
    </row>
    <row r="92" spans="1:8" x14ac:dyDescent="0.2">
      <c r="A92" s="33" t="s">
        <v>161</v>
      </c>
      <c r="B92" s="3">
        <v>791</v>
      </c>
      <c r="C92" s="12" t="s">
        <v>101</v>
      </c>
      <c r="D92" s="14">
        <v>650</v>
      </c>
      <c r="E92" s="14">
        <v>121</v>
      </c>
      <c r="F92" s="14">
        <v>162</v>
      </c>
      <c r="G92" s="14">
        <v>182.3</v>
      </c>
      <c r="H92" s="11">
        <v>465.3</v>
      </c>
    </row>
    <row r="93" spans="1:8" x14ac:dyDescent="0.2">
      <c r="A93" s="33" t="s">
        <v>161</v>
      </c>
      <c r="B93" s="3">
        <v>810</v>
      </c>
      <c r="C93" s="12" t="s">
        <v>13</v>
      </c>
      <c r="D93" s="14">
        <v>238.2</v>
      </c>
      <c r="E93" s="14">
        <v>49</v>
      </c>
      <c r="F93" s="14">
        <v>65.400000000000006</v>
      </c>
      <c r="G93" s="14">
        <v>65.099999999999994</v>
      </c>
      <c r="H93" s="11">
        <v>179.5</v>
      </c>
    </row>
    <row r="94" spans="1:8" x14ac:dyDescent="0.2">
      <c r="A94" s="33" t="s">
        <v>161</v>
      </c>
      <c r="B94" s="3">
        <v>813</v>
      </c>
      <c r="C94" s="12" t="s">
        <v>26</v>
      </c>
      <c r="D94" s="14">
        <v>463.2</v>
      </c>
      <c r="E94" s="14">
        <v>112.8</v>
      </c>
      <c r="F94" s="14">
        <v>101.2</v>
      </c>
      <c r="G94" s="14">
        <v>125.3</v>
      </c>
      <c r="H94" s="11">
        <v>339.3</v>
      </c>
    </row>
    <row r="95" spans="1:8" x14ac:dyDescent="0.2">
      <c r="A95" s="33" t="s">
        <v>161</v>
      </c>
      <c r="B95" s="3">
        <v>820</v>
      </c>
      <c r="C95" s="12" t="s">
        <v>115</v>
      </c>
      <c r="D95" s="14">
        <v>319.60000000000002</v>
      </c>
      <c r="E95" s="14">
        <v>66.5</v>
      </c>
      <c r="F95" s="14">
        <v>71.5</v>
      </c>
      <c r="G95" s="14">
        <v>105</v>
      </c>
      <c r="H95" s="11">
        <v>243</v>
      </c>
    </row>
    <row r="96" spans="1:8" x14ac:dyDescent="0.2">
      <c r="A96" s="33" t="s">
        <v>161</v>
      </c>
      <c r="B96" s="3">
        <v>825</v>
      </c>
      <c r="C96" s="12" t="s">
        <v>63</v>
      </c>
      <c r="D96" s="14">
        <v>20.6</v>
      </c>
      <c r="E96" s="14">
        <v>1.2</v>
      </c>
      <c r="F96" s="14">
        <v>6.5</v>
      </c>
      <c r="G96" s="14">
        <v>3.3</v>
      </c>
      <c r="H96" s="11">
        <v>11</v>
      </c>
    </row>
    <row r="97" spans="1:8" x14ac:dyDescent="0.2">
      <c r="A97" s="33" t="s">
        <v>161</v>
      </c>
      <c r="B97" s="3">
        <v>840</v>
      </c>
      <c r="C97" s="12" t="s">
        <v>75</v>
      </c>
      <c r="D97" s="14">
        <v>145.1</v>
      </c>
      <c r="E97" s="14">
        <v>27.7</v>
      </c>
      <c r="F97" s="14">
        <v>42.7</v>
      </c>
      <c r="G97" s="14">
        <v>38.1</v>
      </c>
      <c r="H97" s="11">
        <v>108.5</v>
      </c>
    </row>
    <row r="98" spans="1:8" x14ac:dyDescent="0.2">
      <c r="A98" s="33" t="s">
        <v>161</v>
      </c>
      <c r="B98" s="3">
        <v>846</v>
      </c>
      <c r="C98" s="12" t="s">
        <v>64</v>
      </c>
      <c r="D98" s="14">
        <v>301.39999999999998</v>
      </c>
      <c r="E98" s="14">
        <v>62.9</v>
      </c>
      <c r="F98" s="14">
        <v>80.8</v>
      </c>
      <c r="G98" s="14">
        <v>81.8</v>
      </c>
      <c r="H98" s="11">
        <v>225.5</v>
      </c>
    </row>
    <row r="99" spans="1:8" x14ac:dyDescent="0.2">
      <c r="A99" s="33" t="s">
        <v>161</v>
      </c>
      <c r="B99" s="3">
        <v>849</v>
      </c>
      <c r="C99" s="12" t="s">
        <v>52</v>
      </c>
      <c r="D99" s="14">
        <v>267.89999999999998</v>
      </c>
      <c r="E99" s="14">
        <v>61.7</v>
      </c>
      <c r="F99" s="14">
        <v>67.900000000000006</v>
      </c>
      <c r="G99" s="14">
        <v>76.8</v>
      </c>
      <c r="H99" s="11">
        <v>206.40000000000003</v>
      </c>
    </row>
    <row r="100" spans="1:8" x14ac:dyDescent="0.2">
      <c r="A100" s="33" t="s">
        <v>161</v>
      </c>
      <c r="B100" s="3">
        <v>851</v>
      </c>
      <c r="C100" s="12" t="s">
        <v>105</v>
      </c>
      <c r="D100" s="14">
        <v>1453.2</v>
      </c>
      <c r="E100" s="14">
        <v>319.39999999999998</v>
      </c>
      <c r="F100" s="14">
        <v>335.7</v>
      </c>
      <c r="G100" s="14">
        <v>375.5</v>
      </c>
      <c r="H100" s="11">
        <v>1030.5999999999999</v>
      </c>
    </row>
    <row r="101" spans="1:8" x14ac:dyDescent="0.2">
      <c r="A101" s="33" t="s">
        <v>161</v>
      </c>
      <c r="B101" s="3">
        <v>860</v>
      </c>
      <c r="C101" s="12" t="s">
        <v>43</v>
      </c>
      <c r="D101" s="14">
        <v>511.5</v>
      </c>
      <c r="E101" s="14">
        <v>108.2</v>
      </c>
      <c r="F101" s="14">
        <v>134.6</v>
      </c>
      <c r="G101" s="14">
        <v>148</v>
      </c>
      <c r="H101" s="11">
        <v>390.8</v>
      </c>
    </row>
    <row r="103" spans="1:8" x14ac:dyDescent="0.2">
      <c r="A103" s="4">
        <v>2025</v>
      </c>
      <c r="C103" s="13" t="s">
        <v>122</v>
      </c>
      <c r="D103" s="17">
        <v>38649.4</v>
      </c>
      <c r="E103" s="17">
        <v>8372.2000000000007</v>
      </c>
      <c r="F103" s="17">
        <v>9202.5</v>
      </c>
      <c r="G103" s="17">
        <v>10361.299999999999</v>
      </c>
      <c r="H103" s="11">
        <v>27936</v>
      </c>
    </row>
    <row r="106" spans="1:8" x14ac:dyDescent="0.2">
      <c r="A106" s="11" t="s">
        <v>164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81F903AF2D2248ABAA18DD843A2B84" ma:contentTypeVersion="3" ma:contentTypeDescription="Opret et nyt dokument." ma:contentTypeScope="" ma:versionID="e9a3f2b41ffd43b3ad3f0b1010efb106">
  <xsd:schema xmlns:xsd="http://www.w3.org/2001/XMLSchema" xmlns:xs="http://www.w3.org/2001/XMLSchema" xmlns:p="http://schemas.microsoft.com/office/2006/metadata/properties" xmlns:ns2="7dc87050-1883-478e-bc59-73e325075333" targetNamespace="http://schemas.microsoft.com/office/2006/metadata/properties" ma:root="true" ma:fieldsID="dace7583ce8d1beacbdeb8f66a2b44b9" ns2:_="">
    <xsd:import namespace="7dc87050-1883-478e-bc59-73e325075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87050-1883-478e-bc59-73e325075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9CFE93-0722-47B4-8E12-13E87FDB697C}"/>
</file>

<file path=customXml/itemProps2.xml><?xml version="1.0" encoding="utf-8"?>
<ds:datastoreItem xmlns:ds="http://schemas.openxmlformats.org/officeDocument/2006/customXml" ds:itemID="{018B2EFE-748E-4573-A1F0-F414D6A835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25456B-B98A-42E6-92C3-D2C7318B50CA}">
  <ds:schemaRefs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7f93eb03-c48b-4e98-b996-f825cae73423"/>
    <ds:schemaRef ds:uri="8ea558ba-b155-40f5-aeff-ac07dabcbd0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Diagrammer</vt:lpstr>
      </vt:variant>
      <vt:variant>
        <vt:i4>4</vt:i4>
      </vt:variant>
    </vt:vector>
  </HeadingPairs>
  <TitlesOfParts>
    <vt:vector size="14" baseType="lpstr">
      <vt:lpstr>Hjemmehjælpsmodtagere</vt:lpstr>
      <vt:lpstr>Hjemmehjælpstimer</vt:lpstr>
      <vt:lpstr>Plejehjem</vt:lpstr>
      <vt:lpstr>Ældreudgifter</vt:lpstr>
      <vt:lpstr>Dataark 1</vt:lpstr>
      <vt:lpstr>Dataark 2</vt:lpstr>
      <vt:lpstr>Dataark 3</vt:lpstr>
      <vt:lpstr>Dataark 4</vt:lpstr>
      <vt:lpstr>Dataark 5</vt:lpstr>
      <vt:lpstr>Dataark 6</vt:lpstr>
      <vt:lpstr>Diagram1</vt:lpstr>
      <vt:lpstr>Diagram2</vt:lpstr>
      <vt:lpstr>Diagram 3</vt:lpstr>
      <vt:lpstr>Diagram4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Høysholdt</dc:creator>
  <cp:lastModifiedBy>Marie Høysholdt</cp:lastModifiedBy>
  <cp:lastPrinted>2026-08-25T11:27:12Z</cp:lastPrinted>
  <dcterms:created xsi:type="dcterms:W3CDTF">2024-09-27T08:36:14Z</dcterms:created>
  <dcterms:modified xsi:type="dcterms:W3CDTF">2026-08-25T11:27:14Z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0x010100BE81F903AF2D2248ABAA18DD843A2B84</vt:lpwstr>
  </property>
  <property fmtid="{D5CDD505-2E9C-101B-9397-08002B2CF9AE}" pid="3" name="Order">
    <vt:r8>1800</vt:r8>
  </property>
</Properties>
</file>