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h\OneDrive\Marie Jakobsen\Sundhed\"/>
    </mc:Choice>
  </mc:AlternateContent>
  <xr:revisionPtr revIDLastSave="0" documentId="13_ncr:1_{9FEF9F44-60BA-4070-B7BE-D3A37FC1A70D}" xr6:coauthVersionLast="47" xr6:coauthVersionMax="47" xr10:uidLastSave="{00000000-0000-0000-0000-000000000000}"/>
  <bookViews>
    <workbookView xWindow="-110" yWindow="-110" windowWidth="19420" windowHeight="1030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5" l="1"/>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F36" i="5" s="1"/>
  <c r="E37" i="5"/>
  <c r="E38" i="5"/>
  <c r="F38" i="5" s="1"/>
  <c r="E39" i="5"/>
  <c r="F39" i="5" s="1"/>
  <c r="E40" i="5"/>
  <c r="E41" i="5"/>
  <c r="E42" i="5"/>
  <c r="E43" i="5"/>
  <c r="E44" i="5"/>
  <c r="F44" i="5" s="1"/>
  <c r="E45" i="5"/>
  <c r="E46" i="5"/>
  <c r="F46" i="5" s="1"/>
  <c r="E47" i="5"/>
  <c r="F47" i="5" s="1"/>
  <c r="E48" i="5"/>
  <c r="E49" i="5"/>
  <c r="E50" i="5"/>
  <c r="E51" i="5"/>
  <c r="E52" i="5"/>
  <c r="F52" i="5" s="1"/>
  <c r="E53" i="5"/>
  <c r="E54" i="5"/>
  <c r="F54" i="5" s="1"/>
  <c r="E55" i="5"/>
  <c r="F55" i="5" s="1"/>
  <c r="E56" i="5"/>
  <c r="E57" i="5"/>
  <c r="E58" i="5"/>
  <c r="E59" i="5"/>
  <c r="E60" i="5"/>
  <c r="F60" i="5" s="1"/>
  <c r="E61" i="5"/>
  <c r="E62" i="5"/>
  <c r="F62" i="5" s="1"/>
  <c r="E63" i="5"/>
  <c r="F63" i="5" s="1"/>
  <c r="E64" i="5"/>
  <c r="E65" i="5"/>
  <c r="E66" i="5"/>
  <c r="E67" i="5"/>
  <c r="E68" i="5"/>
  <c r="F68" i="5" s="1"/>
  <c r="E69" i="5"/>
  <c r="E70" i="5"/>
  <c r="F70" i="5" s="1"/>
  <c r="E71" i="5"/>
  <c r="F71" i="5" s="1"/>
  <c r="E72" i="5"/>
  <c r="E73" i="5"/>
  <c r="E74" i="5"/>
  <c r="E75" i="5"/>
  <c r="E76" i="5"/>
  <c r="F76" i="5" s="1"/>
  <c r="E77" i="5"/>
  <c r="E78" i="5"/>
  <c r="F78" i="5" s="1"/>
  <c r="E79" i="5"/>
  <c r="F79" i="5" s="1"/>
  <c r="E80" i="5"/>
  <c r="E81" i="5"/>
  <c r="E82" i="5"/>
  <c r="E83" i="5"/>
  <c r="E84" i="5"/>
  <c r="F84" i="5" s="1"/>
  <c r="E85" i="5"/>
  <c r="E86" i="5"/>
  <c r="F86" i="5" s="1"/>
  <c r="E87" i="5"/>
  <c r="F87" i="5" s="1"/>
  <c r="E88" i="5"/>
  <c r="E89" i="5"/>
  <c r="E90" i="5"/>
  <c r="E91" i="5"/>
  <c r="E92" i="5"/>
  <c r="F92" i="5" s="1"/>
  <c r="E93" i="5"/>
  <c r="E94" i="5"/>
  <c r="F94" i="5" s="1"/>
  <c r="E95" i="5"/>
  <c r="F95" i="5" s="1"/>
  <c r="E96" i="5"/>
  <c r="E97" i="5"/>
  <c r="E98" i="5"/>
  <c r="E99" i="5"/>
  <c r="E100" i="5"/>
  <c r="F100" i="5" s="1"/>
  <c r="E101" i="5"/>
  <c r="E4" i="5"/>
  <c r="F4" i="5" s="1"/>
  <c r="B17" i="14"/>
  <c r="A129" i="24"/>
  <c r="B129" i="24"/>
  <c r="C129" i="24"/>
  <c r="D129" i="24"/>
  <c r="E129" i="24"/>
  <c r="A130" i="24"/>
  <c r="B130" i="24"/>
  <c r="C130" i="24"/>
  <c r="D130" i="24"/>
  <c r="E130" i="24"/>
  <c r="A131" i="24"/>
  <c r="B131" i="24"/>
  <c r="C131" i="24"/>
  <c r="D131" i="24"/>
  <c r="E131" i="24"/>
  <c r="A132" i="24"/>
  <c r="B132" i="24"/>
  <c r="C132" i="24"/>
  <c r="D132" i="24"/>
  <c r="E132" i="24"/>
  <c r="A105" i="24"/>
  <c r="B105" i="24"/>
  <c r="C105" i="24"/>
  <c r="D105" i="24"/>
  <c r="E105" i="24"/>
  <c r="A106" i="24"/>
  <c r="B106" i="24"/>
  <c r="C106" i="24"/>
  <c r="D106" i="24"/>
  <c r="E106" i="24"/>
  <c r="A107" i="24"/>
  <c r="B107" i="24"/>
  <c r="C107" i="24"/>
  <c r="D107" i="24"/>
  <c r="E107" i="24"/>
  <c r="A108" i="24"/>
  <c r="B108" i="24"/>
  <c r="C108" i="24"/>
  <c r="D108" i="24"/>
  <c r="E108" i="24"/>
  <c r="A109" i="24"/>
  <c r="B109" i="24"/>
  <c r="C109" i="24"/>
  <c r="D109" i="24"/>
  <c r="E109" i="24"/>
  <c r="A110" i="24"/>
  <c r="B110" i="24"/>
  <c r="C110" i="24"/>
  <c r="D110" i="24"/>
  <c r="E110" i="24"/>
  <c r="A111" i="24"/>
  <c r="B111" i="24"/>
  <c r="C111" i="24"/>
  <c r="D111" i="24"/>
  <c r="E111" i="24"/>
  <c r="A112" i="24"/>
  <c r="B112" i="24"/>
  <c r="C112" i="24"/>
  <c r="D112" i="24"/>
  <c r="E112" i="24"/>
  <c r="A113" i="24"/>
  <c r="B113" i="24"/>
  <c r="C113" i="24"/>
  <c r="D113" i="24"/>
  <c r="E113" i="24"/>
  <c r="A114" i="24"/>
  <c r="B114" i="24"/>
  <c r="C114" i="24"/>
  <c r="D114" i="24"/>
  <c r="E114" i="24"/>
  <c r="A115" i="24"/>
  <c r="B115" i="24"/>
  <c r="C115" i="24"/>
  <c r="D115" i="24"/>
  <c r="E115" i="24"/>
  <c r="A116" i="24"/>
  <c r="B116" i="24"/>
  <c r="C116" i="24"/>
  <c r="D116" i="24"/>
  <c r="E116" i="24"/>
  <c r="A117" i="24"/>
  <c r="B117" i="24"/>
  <c r="C117" i="24"/>
  <c r="D117" i="24"/>
  <c r="E117" i="24"/>
  <c r="A118" i="24"/>
  <c r="B118" i="24"/>
  <c r="C118" i="24"/>
  <c r="D118" i="24"/>
  <c r="E118" i="24"/>
  <c r="A119" i="24"/>
  <c r="B119" i="24"/>
  <c r="C119" i="24"/>
  <c r="D119" i="24"/>
  <c r="E119" i="24"/>
  <c r="A120" i="24"/>
  <c r="B120" i="24"/>
  <c r="C120" i="24"/>
  <c r="D120" i="24"/>
  <c r="E120" i="24"/>
  <c r="A121" i="24"/>
  <c r="B121" i="24"/>
  <c r="C121" i="24"/>
  <c r="D121" i="24"/>
  <c r="E121" i="24"/>
  <c r="A122" i="24"/>
  <c r="B122" i="24"/>
  <c r="C122" i="24"/>
  <c r="D122" i="24"/>
  <c r="E122" i="24"/>
  <c r="A123" i="24"/>
  <c r="B123" i="24"/>
  <c r="C123" i="24"/>
  <c r="D123" i="24"/>
  <c r="E123" i="24"/>
  <c r="A124" i="24"/>
  <c r="B124" i="24"/>
  <c r="C124" i="24"/>
  <c r="D124" i="24"/>
  <c r="E124" i="24"/>
  <c r="A125" i="24"/>
  <c r="B125" i="24"/>
  <c r="C125" i="24"/>
  <c r="D125" i="24"/>
  <c r="E125" i="24"/>
  <c r="A126" i="24"/>
  <c r="B126" i="24"/>
  <c r="C126" i="24"/>
  <c r="D126" i="24"/>
  <c r="E126" i="24"/>
  <c r="A127" i="24"/>
  <c r="B127" i="24"/>
  <c r="C127" i="24"/>
  <c r="D127" i="24"/>
  <c r="E127" i="24"/>
  <c r="A128" i="24"/>
  <c r="B128" i="24"/>
  <c r="C128" i="24"/>
  <c r="E104" i="24"/>
  <c r="D104" i="24"/>
  <c r="B104" i="24"/>
  <c r="C104" i="24"/>
  <c r="A104" i="24"/>
  <c r="C124" i="5"/>
  <c r="C125" i="5"/>
  <c r="C126" i="5"/>
  <c r="C127" i="5"/>
  <c r="C128" i="5"/>
  <c r="C129" i="5"/>
  <c r="C130" i="5"/>
  <c r="C131" i="5"/>
  <c r="C132" i="5"/>
  <c r="C133" i="5"/>
  <c r="C134" i="5"/>
  <c r="C135" i="5"/>
  <c r="C136" i="5"/>
  <c r="C137" i="5"/>
  <c r="C138" i="5"/>
  <c r="C139" i="5"/>
  <c r="C140" i="5"/>
  <c r="C141" i="5"/>
  <c r="A137" i="5"/>
  <c r="B137" i="5"/>
  <c r="A138" i="5"/>
  <c r="B138" i="5"/>
  <c r="A139" i="5"/>
  <c r="B139" i="5"/>
  <c r="A140" i="5"/>
  <c r="B140" i="5"/>
  <c r="A141" i="5"/>
  <c r="B141" i="5"/>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A130" i="5"/>
  <c r="B130" i="5"/>
  <c r="A131" i="5"/>
  <c r="B131" i="5"/>
  <c r="A132" i="5"/>
  <c r="B132" i="5"/>
  <c r="A133" i="5"/>
  <c r="B133" i="5"/>
  <c r="A134" i="5"/>
  <c r="B134" i="5"/>
  <c r="A135" i="5"/>
  <c r="B135" i="5"/>
  <c r="A136" i="5"/>
  <c r="B136" i="5"/>
  <c r="B113" i="5"/>
  <c r="A113" i="5"/>
  <c r="B36" i="4"/>
  <c r="B37" i="4"/>
  <c r="B38" i="4"/>
  <c r="B39" i="4"/>
  <c r="B40" i="4"/>
  <c r="B41" i="4"/>
  <c r="B42" i="4"/>
  <c r="B43" i="4"/>
  <c r="B44" i="4"/>
  <c r="B45" i="4"/>
  <c r="B35" i="4"/>
  <c r="B35" i="6"/>
  <c r="B36" i="6"/>
  <c r="B37" i="6"/>
  <c r="B38" i="6"/>
  <c r="B39" i="6"/>
  <c r="B40" i="6"/>
  <c r="B41" i="6"/>
  <c r="B42" i="6"/>
  <c r="B43" i="6"/>
  <c r="B44" i="6"/>
  <c r="B34" i="6"/>
  <c r="B18" i="12"/>
  <c r="B15" i="18"/>
  <c r="B16" i="18"/>
  <c r="B14" i="18"/>
  <c r="A144" i="28"/>
  <c r="B144" i="28"/>
  <c r="C144" i="28"/>
  <c r="D144" i="28"/>
  <c r="A142" i="28"/>
  <c r="B142" i="28"/>
  <c r="C142" i="28"/>
  <c r="D142" i="28"/>
  <c r="A143" i="28"/>
  <c r="B143" i="28"/>
  <c r="C143" i="28"/>
  <c r="D143" i="28"/>
  <c r="A138" i="28"/>
  <c r="B138" i="28"/>
  <c r="C138" i="28"/>
  <c r="D138" i="28"/>
  <c r="A139" i="28"/>
  <c r="B139" i="28"/>
  <c r="C139" i="28"/>
  <c r="D139" i="28"/>
  <c r="A140" i="28"/>
  <c r="B140" i="28"/>
  <c r="C140" i="28"/>
  <c r="D140" i="28"/>
  <c r="A141" i="28"/>
  <c r="B141" i="28"/>
  <c r="C141" i="28"/>
  <c r="D141" i="28"/>
  <c r="A117" i="28"/>
  <c r="B117" i="28"/>
  <c r="C117" i="28"/>
  <c r="D117" i="28"/>
  <c r="A118" i="28"/>
  <c r="B118" i="28"/>
  <c r="C118" i="28"/>
  <c r="D118" i="28"/>
  <c r="A119" i="28"/>
  <c r="B119" i="28"/>
  <c r="C119" i="28"/>
  <c r="D119" i="28"/>
  <c r="A120" i="28"/>
  <c r="B120" i="28"/>
  <c r="C120" i="28"/>
  <c r="D120" i="28"/>
  <c r="A121" i="28"/>
  <c r="B121" i="28"/>
  <c r="C121" i="28"/>
  <c r="D121" i="28"/>
  <c r="A122" i="28"/>
  <c r="B122" i="28"/>
  <c r="C122" i="28"/>
  <c r="D122" i="28"/>
  <c r="A123" i="28"/>
  <c r="B123" i="28"/>
  <c r="C123" i="28"/>
  <c r="D123" i="28"/>
  <c r="A124" i="28"/>
  <c r="B124" i="28"/>
  <c r="C124" i="28"/>
  <c r="D124" i="28"/>
  <c r="A125" i="28"/>
  <c r="B125" i="28"/>
  <c r="C125" i="28"/>
  <c r="D125" i="28"/>
  <c r="A126" i="28"/>
  <c r="B126" i="28"/>
  <c r="C126" i="28"/>
  <c r="D126" i="28"/>
  <c r="A127" i="28"/>
  <c r="B127" i="28"/>
  <c r="C127" i="28"/>
  <c r="D127" i="28"/>
  <c r="A128" i="28"/>
  <c r="B128" i="28"/>
  <c r="C128" i="28"/>
  <c r="D128" i="28"/>
  <c r="A129" i="28"/>
  <c r="B129" i="28"/>
  <c r="C129" i="28"/>
  <c r="D129" i="28"/>
  <c r="A130" i="28"/>
  <c r="B130" i="28"/>
  <c r="C130" i="28"/>
  <c r="D130" i="28"/>
  <c r="A131" i="28"/>
  <c r="B131" i="28"/>
  <c r="C131" i="28"/>
  <c r="D131" i="28"/>
  <c r="A132" i="28"/>
  <c r="B132" i="28"/>
  <c r="C132" i="28"/>
  <c r="D132" i="28"/>
  <c r="A133" i="28"/>
  <c r="B133" i="28"/>
  <c r="C133" i="28"/>
  <c r="D133" i="28"/>
  <c r="A134" i="28"/>
  <c r="B134" i="28"/>
  <c r="C134" i="28"/>
  <c r="D134" i="28"/>
  <c r="A135" i="28"/>
  <c r="B135" i="28"/>
  <c r="C135" i="28"/>
  <c r="D135" i="28"/>
  <c r="A136" i="28"/>
  <c r="B136" i="28"/>
  <c r="C136" i="28"/>
  <c r="D136" i="28"/>
  <c r="A137" i="28"/>
  <c r="B137" i="28"/>
  <c r="C137" i="28"/>
  <c r="D137" i="28"/>
  <c r="B116" i="28"/>
  <c r="C116" i="28"/>
  <c r="D116" i="28"/>
  <c r="A116" i="28"/>
  <c r="C123" i="5"/>
  <c r="C122" i="5"/>
  <c r="C121" i="5"/>
  <c r="C120" i="5"/>
  <c r="C119" i="5"/>
  <c r="C118" i="5"/>
  <c r="C117" i="5"/>
  <c r="C116" i="5"/>
  <c r="C115" i="5"/>
  <c r="C114" i="5"/>
  <c r="C113" i="5"/>
  <c r="F101" i="5"/>
  <c r="F99" i="5"/>
  <c r="F98" i="5"/>
  <c r="F97" i="5"/>
  <c r="F96" i="5"/>
  <c r="F93" i="5"/>
  <c r="F91" i="5"/>
  <c r="F90" i="5"/>
  <c r="F89" i="5"/>
  <c r="F88" i="5"/>
  <c r="F85" i="5"/>
  <c r="F83" i="5"/>
  <c r="F82" i="5"/>
  <c r="F81" i="5"/>
  <c r="F80" i="5"/>
  <c r="F77" i="5"/>
  <c r="F75" i="5"/>
  <c r="F74" i="5"/>
  <c r="F73" i="5"/>
  <c r="F72" i="5"/>
  <c r="F69" i="5"/>
  <c r="F67" i="5"/>
  <c r="F66" i="5"/>
  <c r="F65" i="5"/>
  <c r="F64" i="5"/>
  <c r="F61" i="5"/>
  <c r="F59" i="5"/>
  <c r="F58" i="5"/>
  <c r="F57" i="5"/>
  <c r="F56" i="5"/>
  <c r="F53" i="5"/>
  <c r="F51" i="5"/>
  <c r="F50" i="5"/>
  <c r="F49" i="5"/>
  <c r="F48" i="5"/>
  <c r="F45" i="5"/>
  <c r="F43" i="5"/>
  <c r="F42" i="5"/>
  <c r="F41" i="5"/>
  <c r="F40" i="5"/>
  <c r="F37" i="5"/>
  <c r="F35" i="5"/>
  <c r="F34" i="5"/>
  <c r="F33" i="5"/>
  <c r="F32" i="5"/>
  <c r="F31" i="5"/>
  <c r="F30" i="5"/>
  <c r="F29" i="5"/>
  <c r="F27" i="5"/>
  <c r="F26" i="5"/>
  <c r="F25" i="5"/>
  <c r="F24" i="5"/>
  <c r="F23" i="5"/>
  <c r="F22" i="5"/>
  <c r="F21" i="5"/>
  <c r="F20" i="5"/>
  <c r="F19" i="5"/>
  <c r="F18" i="5"/>
  <c r="F17" i="5"/>
  <c r="F16" i="5"/>
  <c r="F15" i="5"/>
  <c r="F14" i="5"/>
  <c r="F13" i="5"/>
  <c r="F12" i="5"/>
  <c r="F11" i="5"/>
  <c r="F10" i="5"/>
  <c r="F9" i="5"/>
  <c r="F8" i="5"/>
  <c r="F7" i="5"/>
  <c r="F6" i="5"/>
  <c r="F5" i="5"/>
  <c r="C45" i="4"/>
  <c r="C44" i="4"/>
  <c r="C43" i="4"/>
  <c r="C42" i="4"/>
  <c r="C41" i="4"/>
  <c r="C40" i="4"/>
  <c r="C39" i="4"/>
  <c r="C38" i="4"/>
  <c r="C37" i="4"/>
  <c r="C36" i="4"/>
  <c r="C35" i="4"/>
  <c r="C31" i="4"/>
  <c r="B31" i="4"/>
  <c r="C30" i="4"/>
  <c r="B30" i="4"/>
  <c r="C29" i="4"/>
  <c r="B29" i="4"/>
  <c r="C28" i="4"/>
  <c r="B28" i="4"/>
  <c r="C27" i="4"/>
  <c r="B27" i="4"/>
  <c r="C44" i="6"/>
  <c r="C43" i="6"/>
  <c r="C42" i="6"/>
  <c r="C41" i="6"/>
  <c r="C40" i="6"/>
  <c r="C39" i="6"/>
  <c r="C38" i="6"/>
  <c r="C37" i="6"/>
  <c r="C36" i="6"/>
  <c r="C35" i="6"/>
  <c r="C34" i="6"/>
  <c r="C30" i="6"/>
  <c r="B30" i="6"/>
  <c r="C29" i="6"/>
  <c r="B29" i="6"/>
  <c r="C28" i="6"/>
  <c r="B28" i="6"/>
  <c r="C27" i="6"/>
  <c r="B27" i="6"/>
  <c r="C26" i="6"/>
  <c r="B26" i="6"/>
  <c r="C16" i="18"/>
  <c r="A16" i="18"/>
  <c r="C15" i="18"/>
  <c r="A15" i="18"/>
  <c r="C14" i="18"/>
  <c r="A14" i="18"/>
  <c r="C23" i="22"/>
  <c r="B23" i="22"/>
  <c r="C22" i="22"/>
  <c r="B22" i="22"/>
  <c r="C21" i="22"/>
  <c r="B21" i="22"/>
  <c r="C20" i="22"/>
  <c r="B20" i="22"/>
  <c r="C19" i="22"/>
  <c r="B19" i="22"/>
  <c r="C18" i="22"/>
  <c r="B18" i="22"/>
  <c r="G6" i="14"/>
  <c r="C18" i="14" s="1"/>
  <c r="F6" i="14"/>
  <c r="E6" i="14"/>
  <c r="D6" i="14"/>
  <c r="C6" i="14"/>
  <c r="B6" i="14"/>
  <c r="B18" i="14" s="1"/>
  <c r="G5" i="14"/>
  <c r="C17" i="14" s="1"/>
  <c r="F5" i="14"/>
  <c r="E5" i="14"/>
  <c r="D5" i="14"/>
  <c r="C5" i="14"/>
  <c r="B5" i="14"/>
  <c r="G4" i="14"/>
  <c r="C16" i="14" s="1"/>
  <c r="F4" i="14"/>
  <c r="E4" i="14"/>
  <c r="D4" i="14"/>
  <c r="C4" i="14"/>
  <c r="B4" i="14"/>
  <c r="B16" i="14" s="1"/>
  <c r="G3" i="14"/>
  <c r="C15" i="14" s="1"/>
  <c r="F3" i="14"/>
  <c r="E3" i="14"/>
  <c r="D3" i="14"/>
  <c r="C3" i="14"/>
  <c r="B3" i="14"/>
  <c r="B15" i="14" s="1"/>
  <c r="G6" i="12"/>
  <c r="C18" i="12" s="1"/>
  <c r="F6" i="12"/>
  <c r="E6" i="12"/>
  <c r="D6" i="12"/>
  <c r="C6" i="12"/>
  <c r="B6" i="12"/>
  <c r="G5" i="12"/>
  <c r="C17" i="12" s="1"/>
  <c r="F5" i="12"/>
  <c r="E5" i="12"/>
  <c r="D5" i="12"/>
  <c r="C5" i="12"/>
  <c r="B5" i="12"/>
  <c r="B17" i="12" s="1"/>
  <c r="G4" i="12"/>
  <c r="C16" i="12" s="1"/>
  <c r="F4" i="12"/>
  <c r="E4" i="12"/>
  <c r="D4" i="12"/>
  <c r="C4" i="12"/>
  <c r="B4" i="12"/>
  <c r="B16" i="12" s="1"/>
  <c r="G3" i="12"/>
  <c r="C15" i="12" s="1"/>
  <c r="F3" i="12"/>
  <c r="E3" i="12"/>
  <c r="D3" i="12"/>
  <c r="C3" i="12"/>
  <c r="B3" i="12"/>
  <c r="B15" i="12" s="1"/>
  <c r="D115" i="28"/>
  <c r="C115" i="28"/>
  <c r="G29" i="20"/>
  <c r="F29" i="20"/>
  <c r="E29" i="20"/>
  <c r="D29" i="20"/>
  <c r="C29" i="20"/>
  <c r="B29" i="20"/>
  <c r="G22" i="20"/>
  <c r="F22" i="20"/>
  <c r="E22" i="20"/>
  <c r="D22" i="20"/>
  <c r="C22" i="20"/>
  <c r="B22" i="20"/>
  <c r="G21" i="20"/>
  <c r="F21" i="20"/>
  <c r="E21" i="20"/>
  <c r="D21" i="20"/>
  <c r="C21" i="20"/>
  <c r="B21" i="20"/>
  <c r="G20" i="20"/>
  <c r="F20" i="20"/>
  <c r="E20" i="20"/>
  <c r="D20" i="20"/>
  <c r="C20" i="20"/>
  <c r="B20" i="20"/>
  <c r="G18" i="20"/>
  <c r="F18" i="20"/>
  <c r="E18" i="20"/>
  <c r="D18" i="20"/>
  <c r="C18" i="20"/>
  <c r="B18" i="20"/>
  <c r="G17" i="20"/>
  <c r="F17" i="20"/>
  <c r="E17" i="20"/>
  <c r="D17" i="20"/>
  <c r="C17" i="20"/>
  <c r="B17" i="20"/>
  <c r="G16" i="20"/>
  <c r="F16" i="20"/>
  <c r="E16" i="20"/>
  <c r="D16" i="20"/>
  <c r="C16" i="20"/>
  <c r="B16" i="20"/>
  <c r="G14" i="20"/>
  <c r="F14" i="20"/>
  <c r="E14" i="20"/>
  <c r="D14" i="20"/>
  <c r="C14" i="20"/>
  <c r="B14" i="20"/>
  <c r="G13" i="20"/>
  <c r="F13" i="20"/>
  <c r="E13" i="20"/>
  <c r="D13" i="20"/>
  <c r="C13" i="20"/>
  <c r="B13" i="20"/>
  <c r="G12" i="20"/>
  <c r="F12" i="20"/>
  <c r="E12" i="20"/>
  <c r="D12" i="20"/>
  <c r="C12" i="20"/>
  <c r="B12" i="20"/>
  <c r="G10" i="20"/>
  <c r="F10" i="20"/>
  <c r="E10" i="20"/>
  <c r="D10" i="20"/>
  <c r="C10" i="20"/>
  <c r="B10" i="20"/>
  <c r="G9" i="20"/>
  <c r="F9" i="20"/>
  <c r="E9" i="20"/>
  <c r="D9" i="20"/>
  <c r="C9" i="20"/>
  <c r="B9" i="20"/>
  <c r="G8" i="20"/>
  <c r="F8" i="20"/>
  <c r="E8" i="20"/>
  <c r="D8" i="20"/>
  <c r="C8" i="20"/>
  <c r="B8" i="20"/>
  <c r="G6" i="20"/>
  <c r="G31" i="20" s="1"/>
  <c r="F6" i="20"/>
  <c r="F31" i="20" s="1"/>
  <c r="E6" i="20"/>
  <c r="E31" i="20" s="1"/>
  <c r="D6" i="20"/>
  <c r="D31" i="20" s="1"/>
  <c r="C6" i="20"/>
  <c r="C31" i="20" s="1"/>
  <c r="B6" i="20"/>
  <c r="B31" i="20" s="1"/>
  <c r="G5" i="20"/>
  <c r="G30" i="20" s="1"/>
  <c r="F5" i="20"/>
  <c r="F30" i="20" s="1"/>
  <c r="E5" i="20"/>
  <c r="E30" i="20" s="1"/>
  <c r="D5" i="20"/>
  <c r="D30" i="20" s="1"/>
  <c r="C5" i="20"/>
  <c r="C30" i="20" s="1"/>
  <c r="B5" i="20"/>
  <c r="B30" i="20" s="1"/>
  <c r="G4" i="20"/>
  <c r="F4" i="20"/>
  <c r="E4" i="20"/>
  <c r="D4" i="20"/>
  <c r="C4" i="20"/>
  <c r="B4" i="20"/>
  <c r="F116" i="5" l="1"/>
  <c r="G116" i="5" s="1"/>
  <c r="F117" i="5"/>
  <c r="G117" i="5" s="1"/>
  <c r="F114" i="5"/>
  <c r="G114" i="5" s="1"/>
  <c r="F115" i="5"/>
  <c r="G115" i="5" s="1"/>
  <c r="F113" i="5"/>
  <c r="G113" i="5" s="1"/>
</calcChain>
</file>

<file path=xl/sharedStrings.xml><?xml version="1.0" encoding="utf-8"?>
<sst xmlns="http://schemas.openxmlformats.org/spreadsheetml/2006/main" count="993" uniqueCount="224">
  <si>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</si>
  <si>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</si>
  <si>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</si>
  <si>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</si>
  <si>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</si>
  <si>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</si>
  <si>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</si>
  <si>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</si>
  <si>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</si>
  <si>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</si>
  <si>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</si>
  <si>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</si>
  <si>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</si>
  <si>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</si>
  <si>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</si>
  <si>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</si>
  <si>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</si>
  <si>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</si>
  <si>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</si>
  <si>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</si>
  <si>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</si>
  <si>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</si>
  <si>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</si>
  <si>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</si>
  <si>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</si>
  <si>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</si>
  <si>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</si>
  <si>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</si>
  <si>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</si>
  <si>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</si>
  <si>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</si>
  <si>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</si>
  <si>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</si>
  <si>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</si>
  <si>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</si>
  <si>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</si>
  <si>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</si>
  <si>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</si>
  <si>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</si>
  <si>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</si>
  <si>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</si>
  <si>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</si>
  <si>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</si>
  <si>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</si>
  <si>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</si>
  <si>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</si>
  <si>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</si>
  <si>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</si>
  <si>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</si>
  <si>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</si>
  <si>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</si>
  <si>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</si>
  <si>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</si>
  <si>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</si>
  <si>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</si>
  <si>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</si>
  <si>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</si>
  <si>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</si>
  <si>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</si>
  <si>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</si>
  <si>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</si>
  <si>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</si>
  <si>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</si>
  <si>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</si>
  <si>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</si>
  <si>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</si>
  <si>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</si>
  <si>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</si>
  <si>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</si>
  <si>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</si>
  <si>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</si>
  <si>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</si>
  <si>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</si>
  <si>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</si>
  <si>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</si>
  <si>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</si>
  <si>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</si>
  <si>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</si>
  <si>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</si>
  <si>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</si>
  <si>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</si>
  <si>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</si>
  <si>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</si>
  <si>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</si>
  <si>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</si>
  <si>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</si>
  <si>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</si>
  <si>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</si>
  <si>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</si>
  <si>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</si>
  <si>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</si>
  <si>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</si>
  <si>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</si>
  <si>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</si>
  <si>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</si>
  <si>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</si>
  <si>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</si>
  <si>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</si>
  <si>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</si>
  <si>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</si>
  <si>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</si>
  <si>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</si>
  <si>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</si>
  <si>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</si>
  <si>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</si>
  <si>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</si>
  <si>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</si>
  <si>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</si>
  <si>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</si>
  <si>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</si>
  <si>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</si>
  <si>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</si>
  <si>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</si>
  <si>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</si>
  <si>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</si>
  <si>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</si>
  <si>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</si>
  <si>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</si>
  <si>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</si>
  <si>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</si>
  <si>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</si>
  <si>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</si>
  <si>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</si>
  <si>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</si>
  <si>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</si>
  <si>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</si>
  <si>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</si>
  <si>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</si>
  <si>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</si>
  <si>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 xml:space="preserve">Anm. Opgørelsen viser kvalitetsindikatoren for forebyggelige sygehusophold blandt hjemmehjælpsmodtagere visiteret til personlig pleje på 65 år og derover. Kun kommuner med et accepteret datagrundlag er medtaget. 
</t>
  </si>
  <si>
    <t xml:space="preserve">Indikatoren beregnes som antal forebyggelige sygehusophold blandt 65+ årige, som har været visiteret til personlig pleje før sygehusopholdet, divideret med antallet af 65+ årige, som har været visiteret til hjemmehjælp ganget med 1.000. </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</si>
  <si>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</si>
  <si>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</si>
  <si>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Kilde: esundhed.dk (kvalitetsindikator for forebyggelige sygehusophold blandt hjemmehjælpsmodtagere på 65 år og derover)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</si>
  <si>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</si>
  <si>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</si>
  <si>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</si>
  <si>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</si>
  <si>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</si>
  <si>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</si>
  <si>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</si>
  <si>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</si>
  <si>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</si>
  <si>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</si>
  <si>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</si>
  <si>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</si>
  <si>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</si>
  <si>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</si>
  <si>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</si>
  <si>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</si>
  <si>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</si>
  <si>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</si>
  <si>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6. Antal forebyggelige sygehusophold blandt 65+ årige hjemmehjælpsmodtagere i 2023</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</si>
  <si>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</si>
  <si>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</si>
  <si>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</si>
  <si>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</si>
  <si>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</si>
  <si>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Kilde: Esundhed.dk (udvalgte kroniske sygdomme mv.) og statistikbanken.dk (FOLK1AM)</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</si>
  <si>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</si>
  <si>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</si>
  <si>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</si>
  <si>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</si>
  <si>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</si>
  <si>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Tabel 3. Antal 65+ årige personer med sygdom pr. 1.000 65+ årige borgere i 2024</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</si>
  <si>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</si>
  <si>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</si>
  <si>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</si>
  <si>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</si>
  <si>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 xml:space="preserve">Tabel 2b. Antal 80+ årige borgere med kontakt til sundhedsvæsenet på tværs af sektorer pr. 1.000 80+ årige borgere i 2024 </t>
  </si>
  <si>
    <t>Kilde: Esundhed.dk (sundhed på tværs) og statistikbanken.dk (FOLK1AM) - kopieret fra regneark "Data_sundhed på tværs")</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</si>
  <si>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</si>
  <si>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</si>
  <si>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</si>
  <si>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</si>
  <si>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</si>
  <si>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</si>
  <si>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</si>
  <si>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</si>
  <si>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</si>
  <si>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</si>
  <si>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</si>
  <si>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</si>
  <si>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</si>
  <si>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</si>
  <si>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</si>
  <si>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</si>
  <si>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Opdateret medio september 2025</t>
  </si>
  <si>
    <t>Tallene er baseret på officiel statistik fra Sundhedsdatastyrelsen og Danmarks Statistik. Året er valgt som det seneste, hvor tallene er tilgængelige (medio sep. 2025).</t>
  </si>
  <si>
    <t>Middellevetid for 0-årige</t>
  </si>
  <si>
    <t>Mænd</t>
  </si>
  <si>
    <t>Kvinder</t>
  </si>
  <si>
    <t>2023:2024</t>
  </si>
  <si>
    <t>Kilde: Statistikbanken.dk (HISBR)</t>
  </si>
  <si>
    <t>..</t>
  </si>
  <si>
    <t>Kilde: Statistikbanken.dk (HISBK)</t>
  </si>
  <si>
    <t>Regionsnavn</t>
  </si>
  <si>
    <t>Modtagere der udelukkende modtager personlig pleje</t>
  </si>
  <si>
    <t>Modtagere af både personlig pleje og praktisk hjælp</t>
  </si>
  <si>
    <t>Modtagere af personlig pleje i alt</t>
  </si>
  <si>
    <t>Kilde: Statistikbanken.dk, tabel: AED06 (Kopi fra Data_Modtagere af personlig pleje i 2023)</t>
  </si>
  <si>
    <t>Hjemmehjælp, visiterede personer over 65 år</t>
  </si>
  <si>
    <t>Region Hovedstaden, ekskl. Lyngby-Taarbæk</t>
  </si>
  <si>
    <t xml:space="preserve">Skønnet antal forebyggelige sygehusophold i alt af 65+ årige hjemmehjælpsmodtagere, som får personlig pleje </t>
  </si>
  <si>
    <r>
      <rPr>
        <b/>
        <sz val="12"/>
        <color theme="1"/>
        <rFont val="Ibm plex sans"/>
        <family val="2"/>
      </rPr>
      <t>Fig. 2.</t>
    </r>
    <r>
      <rPr>
        <sz val="12"/>
        <color theme="1"/>
        <rFont val="Ibm plex sans"/>
        <family val="2"/>
      </rPr>
      <t xml:space="preserve"> Middellevetid for 0-årige i Danmark fordelt på regioner</t>
    </r>
  </si>
  <si>
    <r>
      <rPr>
        <b/>
        <sz val="12"/>
        <color theme="1"/>
        <rFont val="Ibm plex sans"/>
        <family val="2"/>
      </rPr>
      <t>Fig. 7.</t>
    </r>
    <r>
      <rPr>
        <sz val="12"/>
        <color theme="1"/>
        <rFont val="Ibm plex sans"/>
        <family val="2"/>
      </rPr>
      <t xml:space="preserve"> Andel plejehjemsbeboere med kontakt til sygehus i 2024 fordelt på regioner</t>
    </r>
  </si>
  <si>
    <r>
      <rPr>
        <b/>
        <sz val="12"/>
        <color theme="1"/>
        <rFont val="Ibm plex sans"/>
        <family val="2"/>
      </rPr>
      <t>Fig. 8.</t>
    </r>
    <r>
      <rPr>
        <sz val="12"/>
        <color theme="1"/>
        <rFont val="Ibm plex sans"/>
        <family val="2"/>
      </rPr>
      <t xml:space="preserve"> Antal sygehusindlæggelser af 65+ årige i 2023 fordelt på regioner</t>
    </r>
  </si>
  <si>
    <r>
      <rPr>
        <b/>
        <sz val="12"/>
        <color theme="1"/>
        <rFont val="Ibm plex sans"/>
        <family val="2"/>
      </rPr>
      <t>Fig. 10.</t>
    </r>
    <r>
      <rPr>
        <sz val="12"/>
        <color theme="1"/>
        <rFont val="Ibm plex sans"/>
        <family val="2"/>
      </rPr>
      <t xml:space="preserve"> Andel genindlæggelser af 65+ årige i 2023 fordelt på regioner</t>
    </r>
  </si>
  <si>
    <r>
      <rPr>
        <b/>
        <sz val="12"/>
        <color theme="1"/>
        <rFont val="Ibm plex sans"/>
        <family val="2"/>
      </rPr>
      <t xml:space="preserve">Fig. 12. </t>
    </r>
    <r>
      <rPr>
        <sz val="12"/>
        <color theme="1"/>
        <rFont val="Ibm plex sans"/>
        <family val="2"/>
      </rPr>
      <t>Skønnet antal forebyggelige sygehusophold blandt 65+ årige, som har været visteret til hjemmehjælp i 2023 fordelt på regioner</t>
    </r>
  </si>
  <si>
    <t>Nøgletal om sundhed i Region Hovedstaden</t>
  </si>
  <si>
    <r>
      <rPr>
        <b/>
        <sz val="12"/>
        <color theme="1"/>
        <rFont val="Ibm plex sans"/>
        <family val="2"/>
      </rPr>
      <t>Fig. 1.</t>
    </r>
    <r>
      <rPr>
        <sz val="12"/>
        <color theme="1"/>
        <rFont val="Ibm plex sans"/>
        <family val="2"/>
      </rPr>
      <t xml:space="preserve"> Udvikling i antallet af ældre i Region Hovedstaden frem mod 2030</t>
    </r>
  </si>
  <si>
    <r>
      <rPr>
        <b/>
        <sz val="12"/>
        <color theme="1"/>
        <rFont val="Ibm plex sans"/>
        <family val="2"/>
      </rPr>
      <t>Fig. 3.</t>
    </r>
    <r>
      <rPr>
        <sz val="12"/>
        <color theme="1"/>
        <rFont val="Ibm plex sans"/>
        <family val="2"/>
      </rPr>
      <t xml:space="preserve"> Middellevetid for 0-årige i Region Hovedstaden fordelt på kommuner</t>
    </r>
  </si>
  <si>
    <r>
      <rPr>
        <b/>
        <sz val="12"/>
        <color theme="1"/>
        <rFont val="Ibm plex sans"/>
        <family val="2"/>
      </rPr>
      <t>Fig. 4.</t>
    </r>
    <r>
      <rPr>
        <sz val="12"/>
        <color theme="1"/>
        <rFont val="Ibm plex sans"/>
        <family val="2"/>
      </rPr>
      <t xml:space="preserve"> Antal 65+ årige med udvalgte kroniske sygdomme i Region Hovedstaden i 2024</t>
    </r>
  </si>
  <si>
    <r>
      <rPr>
        <b/>
        <sz val="12"/>
        <color theme="1"/>
        <rFont val="Ibm plex sans"/>
        <family val="2"/>
      </rPr>
      <t>Fig. 5.</t>
    </r>
    <r>
      <rPr>
        <sz val="12"/>
        <color theme="1"/>
        <rFont val="Ibm plex sans"/>
        <family val="2"/>
      </rPr>
      <t xml:space="preserve"> Antal 65+ årige med kontakt til sundhedsvæsenet i Region Hovedstaden i 2024</t>
    </r>
  </si>
  <si>
    <r>
      <rPr>
        <b/>
        <sz val="12"/>
        <color theme="1"/>
        <rFont val="Ibm plex sans"/>
        <family val="2"/>
      </rPr>
      <t>Fig. 6.</t>
    </r>
    <r>
      <rPr>
        <sz val="12"/>
        <color theme="1"/>
        <rFont val="Ibm plex sans"/>
        <family val="2"/>
      </rPr>
      <t xml:space="preserve"> Antal 80+ årige med kontakt til sundhedsvæsenet i Region Hovedstaden i 2024</t>
    </r>
  </si>
  <si>
    <r>
      <rPr>
        <b/>
        <sz val="12"/>
        <color theme="1"/>
        <rFont val="Ibm plex sans"/>
        <family val="2"/>
      </rPr>
      <t>Fig. 9.</t>
    </r>
    <r>
      <rPr>
        <sz val="12"/>
        <color theme="1"/>
        <rFont val="Ibm plex sans"/>
        <family val="2"/>
      </rPr>
      <t xml:space="preserve"> Sygehusindlæggelser af ældre i Region Hovedstaden i 2023 fordelt på diagnoser</t>
    </r>
  </si>
  <si>
    <r>
      <rPr>
        <b/>
        <sz val="12"/>
        <color theme="1"/>
        <rFont val="Ibm plex sans"/>
        <family val="2"/>
      </rPr>
      <t>Fig. 11.</t>
    </r>
    <r>
      <rPr>
        <sz val="12"/>
        <color theme="1"/>
        <rFont val="Ibm plex sans"/>
        <family val="2"/>
      </rPr>
      <t xml:space="preserve"> Genindlæggelser af ældre i Region Hovedstaden i 2023 fordelt på diagnoser</t>
    </r>
  </si>
  <si>
    <r>
      <rPr>
        <b/>
        <sz val="12"/>
        <color theme="1"/>
        <rFont val="Ibm plex sans"/>
        <family val="2"/>
      </rPr>
      <t xml:space="preserve">Fig. 13. </t>
    </r>
    <r>
      <rPr>
        <sz val="12"/>
        <color theme="1"/>
        <rFont val="Ibm plex sans"/>
        <family val="2"/>
      </rPr>
      <t>Forebyggelige sygehusophold blandt 65+ årige hjemmehjælpsmodtagere i Region Hovedstaden i 2023 fordelt på kommuner</t>
    </r>
  </si>
  <si>
    <r>
      <rPr>
        <b/>
        <sz val="12"/>
        <color theme="1"/>
        <rFont val="Ibm plex sans"/>
        <family val="2"/>
      </rPr>
      <t>Fig. 14.</t>
    </r>
    <r>
      <rPr>
        <sz val="12"/>
        <color theme="1"/>
        <rFont val="Ibm plex sans"/>
        <family val="2"/>
      </rPr>
      <t xml:space="preserve"> Andel 65+ årige i eget hjem, som modtager hjemmesygepleje i Region Hovedstaden i 2024 fordelt på kommuner </t>
    </r>
  </si>
  <si>
    <r>
      <rPr>
        <b/>
        <sz val="12"/>
        <color theme="1"/>
        <rFont val="Ibm plex sans"/>
        <family val="2"/>
      </rPr>
      <t>Fig. 15.</t>
    </r>
    <r>
      <rPr>
        <sz val="12"/>
        <color theme="1"/>
        <rFont val="Ibm plex sans"/>
        <family val="2"/>
      </rPr>
      <t xml:space="preserve"> Andel 80+ årige i eget hjem, som modtager hjemmesygepleje i Region Hovedstaden i 2024 fordelt på kommuner </t>
    </r>
  </si>
  <si>
    <t>Andel genindlæggelser blandt 65+ årige (procent)</t>
  </si>
  <si>
    <t>Modtagere af hjemmehjælp i alt</t>
  </si>
  <si>
    <t>Antal modtagere af hjemmehjælp ifølge data fra Danmarks Statistik</t>
  </si>
  <si>
    <t xml:space="preserve">Skønnet antal forebyggelige sygehusophold af 65+ årige, som har været visiteret til hjemmehjælp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</si>
</sst>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b/>
      <sz val="13"/>
      <color rgb="FF000000"/>
      <name val="Calibri"/>
      <family val="2"/>
    </font>
    <font>
      <sz val="11"/>
      <color theme="1"/>
      <name val="Georgia"/>
      <family val="1"/>
    </font>
    <font>
      <sz val="11"/>
      <color rgb="FF252525"/>
      <name val="Georgia"/>
      <family val="1"/>
    </font>
    <font>
      <b/>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1">
    <xf numFmtId="0" fontId="0" fillId="0" borderId="0"/>
  </cellStyleXfs>
  <cellXfs count="108">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164" fontId="0" fillId="0" borderId="0" xfId="0" applyNumberFormat="1" applyAlignment="1">
      <alignment horizontal="left"/>
    </xf>
    <xf numFmtId="0" fontId="0" fillId="2" borderId="0" xfId="0" applyFill="1" applyAlignment="1">
      <alignment horizontal="left"/>
    </xf>
    <xf numFmtId="0" fontId="15" fillId="0" borderId="0" xfId="0" applyFont="1"/>
    <xf numFmtId="0" fontId="16" fillId="0" borderId="0" xfId="0" applyFont="1" applyAlignment="1">
      <alignment horizontal="left"/>
    </xf>
    <xf numFmtId="0" fontId="9" fillId="0" borderId="0" xfId="0" applyFont="1" applyAlignment="1">
      <alignment vertical="distributed" wrapText="1"/>
    </xf>
    <xf numFmtId="0" fontId="9" fillId="0" borderId="0" xfId="0" applyFont="1" applyAlignment="1">
      <alignment horizontal="left" vertical="distributed" wrapText="1"/>
    </xf>
    <xf numFmtId="0" fontId="17" fillId="0" borderId="0" xfId="0" applyFont="1" applyAlignment="1">
      <alignment horizontal="left"/>
    </xf>
    <xf numFmtId="0" fontId="0" fillId="0" borderId="0" xfId="0" applyAlignment="1">
      <alignment horizontal="right"/>
    </xf>
    <xf numFmtId="0" fontId="17" fillId="2" borderId="0" xfId="0" applyFont="1" applyFill="1" applyAlignment="1">
      <alignment horizontal="left"/>
    </xf>
    <xf numFmtId="0" fontId="0" fillId="2" borderId="0" xfId="0" applyFill="1" applyAlignment="1">
      <alignment horizontal="right"/>
    </xf>
    <xf numFmtId="0" fontId="3" fillId="0" borderId="0" xfId="0" applyFont="1" applyAlignment="1">
      <alignment vertical="distributed"/>
    </xf>
    <xf numFmtId="164" fontId="0" fillId="0" borderId="0" xfId="0" applyNumberFormat="1"/>
    <xf numFmtId="0" fontId="0" fillId="0" borderId="0" xfId="0" applyAlignment="1">
      <alignment vertical="distributed"/>
    </xf>
    <xf numFmtId="0" fontId="3" fillId="0" borderId="0" xfId="0" applyFont="1" applyAlignment="1">
      <alignment vertical="distributed"/>
    </xf>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xf numFmtId="0" fontId="18" fillId="0" borderId="0" xfId="0" applyFont="1" applyAlignment="1">
      <alignment vertical="distributed"/>
    </xf>
    <xf numFmtId="3" fontId="3" fillId="0" borderId="0" xfId="0" applyNumberFormat="1" applyFont="1"/>
  </cellXfs>
  <cellStyles count="1">
    <cellStyle name="Normal" xfId="0" builtinId="0"/>
  </cellStyles>
  <dxfs count="0"/>
  <tableStyles count="0" defaultTableStyle="TableStyleMedium2" defaultPivotStyle="PivotStyleLight16"/>
  <colors>
    <mruColors>
      <color rgb="FFBC89B4"/>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haredStrings" Target="sharedString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styles" Target="styles.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theme" Target="theme/theme1.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Hovedstaden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244501</c:v>
                </c:pt>
                <c:pt idx="1">
                  <c:v>244614</c:v>
                </c:pt>
                <c:pt idx="2">
                  <c:v>242962</c:v>
                </c:pt>
                <c:pt idx="3">
                  <c:v>243837</c:v>
                </c:pt>
                <c:pt idx="4">
                  <c:v>247417</c:v>
                </c:pt>
                <c:pt idx="5">
                  <c:v>252572</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94258</c:v>
                </c:pt>
                <c:pt idx="1">
                  <c:v>100246</c:v>
                </c:pt>
                <c:pt idx="2">
                  <c:v>106240</c:v>
                </c:pt>
                <c:pt idx="3">
                  <c:v>111423</c:v>
                </c:pt>
                <c:pt idx="4">
                  <c:v>115262</c:v>
                </c:pt>
                <c:pt idx="5">
                  <c:v>117785</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a:t>
            </a:r>
            <a:r>
              <a:rPr lang="da-DK" sz="1600" baseline="0"/>
              <a:t> Hovedstaden</a:t>
            </a:r>
            <a:r>
              <a:rPr lang="da-DK" sz="1600"/>
              <a:t>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Hovedstaden</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10.5</c:v>
                </c:pt>
                <c:pt idx="1">
                  <c:v>18.899999999999999</c:v>
                </c:pt>
                <c:pt idx="2">
                  <c:v>19.100000000000001</c:v>
                </c:pt>
                <c:pt idx="3">
                  <c:v>17.7</c:v>
                </c:pt>
                <c:pt idx="4">
                  <c:v>18</c:v>
                </c:pt>
                <c:pt idx="5">
                  <c:v>25</c:v>
                </c:pt>
                <c:pt idx="6">
                  <c:v>12.7</c:v>
                </c:pt>
                <c:pt idx="7">
                  <c:v>16.5</c:v>
                </c:pt>
                <c:pt idx="8">
                  <c:v>9.9</c:v>
                </c:pt>
                <c:pt idx="9">
                  <c:v>12.6</c:v>
                </c:pt>
                <c:pt idx="10">
                  <c:v>7</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Skønnet antal forebyggelige sygehusophold blandt</a:t>
            </a:r>
            <a:r>
              <a:rPr lang="en-US" sz="1600" baseline="0"/>
              <a:t> </a:t>
            </a:r>
            <a:r>
              <a:rPr lang="en-US" sz="1600"/>
              <a:t>65+ årige, som har været visteret til hjemmehjælp i 2023</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646166508084061E-2"/>
          <c:y val="0.11321194295950036"/>
          <c:w val="0.90853224547599143"/>
          <c:h val="0.64836323065843771"/>
        </c:manualLayout>
      </c:layout>
      <c:barChart>
        <c:barDir val="col"/>
        <c:grouping val="clustered"/>
        <c:varyColors val="0"/>
        <c:ser>
          <c:idx val="0"/>
          <c:order val="0"/>
          <c:tx>
            <c:strRef>
              <c:f>Data6a!$F$112</c:f>
              <c:strCache>
                <c:ptCount val="1"/>
                <c:pt idx="0">
                  <c:v>Skønnet 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Lyngby-Taarbæk</c:v>
                </c:pt>
                <c:pt idx="1">
                  <c:v>Region Midtjylland</c:v>
                </c:pt>
                <c:pt idx="2">
                  <c:v>Region Nordjylland</c:v>
                </c:pt>
                <c:pt idx="3">
                  <c:v>Region Sjælland</c:v>
                </c:pt>
                <c:pt idx="4">
                  <c:v>Region Syddanmark</c:v>
                </c:pt>
              </c:strCache>
            </c:strRef>
          </c:cat>
          <c:val>
            <c:numRef>
              <c:f>Data6a!$G$113:$G$117</c:f>
              <c:numCache>
                <c:formatCode>#,##0</c:formatCode>
                <c:ptCount val="5"/>
                <c:pt idx="0">
                  <c:v>6500</c:v>
                </c:pt>
                <c:pt idx="1">
                  <c:v>4000</c:v>
                </c:pt>
                <c:pt idx="2">
                  <c:v>1900</c:v>
                </c:pt>
                <c:pt idx="3">
                  <c:v>4100</c:v>
                </c:pt>
                <c:pt idx="4">
                  <c:v>5000</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Hovedstaden i 2023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1516507852598337"/>
          <c:w val="0.89426024327585285"/>
          <c:h val="0.5015956016364503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Data6a!$A$113:$A$141</c15:sqref>
                  </c15:fullRef>
                </c:ext>
              </c:extLst>
              <c:f>(Data6a!$A$113:$A$136,Data6a!$A$138:$A$141)</c:f>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xmlns:c15="http://schemas.microsoft.com/office/drawing/2012/chart" uri="{02D57815-91ED-43cb-92C2-25804820EDAC}">
                  <c15:fullRef>
                    <c15:sqref>Data6a!$B$113:$B$141</c15:sqref>
                  </c15:fullRef>
                </c:ext>
              </c:extLst>
              <c:f>(Data6a!$B$113:$B$136,Data6a!$B$138:$B$141)</c:f>
              <c:numCache>
                <c:formatCode>0</c:formatCode>
                <c:ptCount val="28"/>
                <c:pt idx="0">
                  <c:v>243.0703624733475</c:v>
                </c:pt>
                <c:pt idx="1">
                  <c:v>178.57142857142861</c:v>
                </c:pt>
                <c:pt idx="2">
                  <c:v>227.7227722772277</c:v>
                </c:pt>
                <c:pt idx="3">
                  <c:v>176.19603267211201</c:v>
                </c:pt>
                <c:pt idx="4">
                  <c:v>223.07692307692309</c:v>
                </c:pt>
                <c:pt idx="5">
                  <c:v>200.6269592476489</c:v>
                </c:pt>
                <c:pt idx="6">
                  <c:v>213.61058601134221</c:v>
                </c:pt>
                <c:pt idx="7">
                  <c:v>188.0239520958084</c:v>
                </c:pt>
                <c:pt idx="8">
                  <c:v>165.41786743515851</c:v>
                </c:pt>
                <c:pt idx="9">
                  <c:v>192.9480901077375</c:v>
                </c:pt>
                <c:pt idx="10">
                  <c:v>198.32735961768219</c:v>
                </c:pt>
                <c:pt idx="11">
                  <c:v>195.0321987120515</c:v>
                </c:pt>
                <c:pt idx="12">
                  <c:v>217.59259259259261</c:v>
                </c:pt>
                <c:pt idx="13">
                  <c:v>146.72686230248311</c:v>
                </c:pt>
                <c:pt idx="14">
                  <c:v>161.14790286975719</c:v>
                </c:pt>
                <c:pt idx="15">
                  <c:v>184.17266187050359</c:v>
                </c:pt>
                <c:pt idx="16">
                  <c:v>188.1977671451356</c:v>
                </c:pt>
                <c:pt idx="17">
                  <c:v>167.96875</c:v>
                </c:pt>
                <c:pt idx="18">
                  <c:v>224.42244224422441</c:v>
                </c:pt>
                <c:pt idx="19">
                  <c:v>250.62656641604011</c:v>
                </c:pt>
                <c:pt idx="20">
                  <c:v>151.97132616487451</c:v>
                </c:pt>
                <c:pt idx="21">
                  <c:v>228.4644194756554</c:v>
                </c:pt>
                <c:pt idx="22">
                  <c:v>141.9558359621451</c:v>
                </c:pt>
                <c:pt idx="23">
                  <c:v>149.3936614694793</c:v>
                </c:pt>
                <c:pt idx="24">
                  <c:v>230.16650342801179</c:v>
                </c:pt>
                <c:pt idx="25">
                  <c:v>209.7428958051421</c:v>
                </c:pt>
                <c:pt idx="26">
                  <c:v>202.24719101123591</c:v>
                </c:pt>
                <c:pt idx="27">
                  <c:v>189.39393939393941</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rgbClr val="BC89B4"/>
              </a:solidFill>
              <a:round/>
            </a:ln>
            <a:effectLst/>
          </c:spPr>
          <c:marker>
            <c:symbol val="none"/>
          </c:marker>
          <c:cat>
            <c:strRef>
              <c:extLst>
                <c:ext xmlns:c15="http://schemas.microsoft.com/office/drawing/2012/chart" uri="{02D57815-91ED-43cb-92C2-25804820EDAC}">
                  <c15:fullRef>
                    <c15:sqref>Data6a!$A$113:$A$141</c15:sqref>
                  </c15:fullRef>
                </c:ext>
              </c:extLst>
              <c:f>(Data6a!$A$113:$A$136,Data6a!$A$138:$A$141)</c:f>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xmlns:c15="http://schemas.microsoft.com/office/drawing/2012/chart" uri="{02D57815-91ED-43cb-92C2-25804820EDAC}">
                  <c15:fullRef>
                    <c15:sqref>Data6a!$C$113:$C$141</c15:sqref>
                  </c15:fullRef>
                </c:ext>
              </c:extLst>
              <c:f>(Data6a!$C$113:$C$136,Data6a!$C$138:$C$141)</c:f>
              <c:numCache>
                <c:formatCode>#,##0</c:formatCode>
                <c:ptCount val="28"/>
                <c:pt idx="0">
                  <c:v>163.81376403163929</c:v>
                </c:pt>
                <c:pt idx="1">
                  <c:v>163.81376403163929</c:v>
                </c:pt>
                <c:pt idx="2">
                  <c:v>163.81376403163929</c:v>
                </c:pt>
                <c:pt idx="3">
                  <c:v>163.81376403163929</c:v>
                </c:pt>
                <c:pt idx="4">
                  <c:v>163.81376403163929</c:v>
                </c:pt>
                <c:pt idx="5">
                  <c:v>163.81376403163929</c:v>
                </c:pt>
                <c:pt idx="6">
                  <c:v>163.81376403163929</c:v>
                </c:pt>
                <c:pt idx="7">
                  <c:v>163.81376403163929</c:v>
                </c:pt>
                <c:pt idx="8">
                  <c:v>163.81376403163929</c:v>
                </c:pt>
                <c:pt idx="9">
                  <c:v>163.81376403163929</c:v>
                </c:pt>
                <c:pt idx="10">
                  <c:v>163.81376403163929</c:v>
                </c:pt>
                <c:pt idx="11">
                  <c:v>163.81376403163929</c:v>
                </c:pt>
                <c:pt idx="12">
                  <c:v>163.81376403163929</c:v>
                </c:pt>
                <c:pt idx="13">
                  <c:v>163.81376403163929</c:v>
                </c:pt>
                <c:pt idx="14">
                  <c:v>163.81376403163929</c:v>
                </c:pt>
                <c:pt idx="15">
                  <c:v>163.81376403163929</c:v>
                </c:pt>
                <c:pt idx="16">
                  <c:v>163.81376403163929</c:v>
                </c:pt>
                <c:pt idx="17">
                  <c:v>163.81376403163929</c:v>
                </c:pt>
                <c:pt idx="18">
                  <c:v>163.81376403163929</c:v>
                </c:pt>
                <c:pt idx="19">
                  <c:v>163.81376403163929</c:v>
                </c:pt>
                <c:pt idx="20">
                  <c:v>163.81376403163929</c:v>
                </c:pt>
                <c:pt idx="21">
                  <c:v>163.81376403163929</c:v>
                </c:pt>
                <c:pt idx="22">
                  <c:v>163.81376403163929</c:v>
                </c:pt>
                <c:pt idx="23">
                  <c:v>163.81376403163929</c:v>
                </c:pt>
                <c:pt idx="24">
                  <c:v>163.81376403163929</c:v>
                </c:pt>
                <c:pt idx="25">
                  <c:v>163.81376403163929</c:v>
                </c:pt>
                <c:pt idx="26">
                  <c:v>163.81376403163929</c:v>
                </c:pt>
                <c:pt idx="27">
                  <c:v>163.81376403163929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Hovedstaden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59317766113944437"/>
        </c:manualLayout>
      </c:layout>
      <c:barChart>
        <c:barDir val="col"/>
        <c:grouping val="clustered"/>
        <c:varyColors val="0"/>
        <c:ser>
          <c:idx val="0"/>
          <c:order val="0"/>
          <c:tx>
            <c:strRef>
              <c:f>Data7!$D$103</c:f>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Data7!$C$104:$C$132</c15:sqref>
                  </c15:fullRef>
                </c:ext>
              </c:extLst>
              <c:f>(Data7!$C$104:$C$127,Data7!$C$129:$C$132)</c:f>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xmlns:c15="http://schemas.microsoft.com/office/drawing/2012/chart" uri="{02D57815-91ED-43cb-92C2-25804820EDAC}">
                  <c15:fullRef>
                    <c15:sqref>Data7!$D$104:$D$132</c15:sqref>
                  </c15:fullRef>
                </c:ext>
              </c:extLst>
              <c:f>(Data7!$D$104:$D$127,Data7!$D$129:$D$132)</c:f>
              <c:numCache>
                <c:formatCode>0%</c:formatCode>
                <c:ptCount val="28"/>
                <c:pt idx="0">
                  <c:v>0.11174066689041122</c:v>
                </c:pt>
                <c:pt idx="1">
                  <c:v>6.7101822902382383E-2</c:v>
                </c:pt>
                <c:pt idx="2">
                  <c:v>0.11602478435184059</c:v>
                </c:pt>
                <c:pt idx="3">
                  <c:v>0.11253598534415074</c:v>
                </c:pt>
                <c:pt idx="4">
                  <c:v>9.9454698606451994E-2</c:v>
                </c:pt>
                <c:pt idx="5">
                  <c:v>9.9150536137028275E-2</c:v>
                </c:pt>
                <c:pt idx="6">
                  <c:v>9.5824777549623555E-2</c:v>
                </c:pt>
                <c:pt idx="7">
                  <c:v>7.264021607906529E-2</c:v>
                </c:pt>
                <c:pt idx="8">
                  <c:v>9.3012163129024578E-2</c:v>
                </c:pt>
                <c:pt idx="9">
                  <c:v>9.1406079160288645E-2</c:v>
                </c:pt>
                <c:pt idx="10">
                  <c:v>7.5588954756815124E-2</c:v>
                </c:pt>
                <c:pt idx="11">
                  <c:v>6.8713930012160043E-2</c:v>
                </c:pt>
                <c:pt idx="12">
                  <c:v>9.8497350820811264E-2</c:v>
                </c:pt>
                <c:pt idx="13">
                  <c:v>0.10348116356700048</c:v>
                </c:pt>
                <c:pt idx="14">
                  <c:v>7.0489926348707266E-2</c:v>
                </c:pt>
                <c:pt idx="15">
                  <c:v>8.962014844773307E-2</c:v>
                </c:pt>
                <c:pt idx="16">
                  <c:v>9.1166042068869788E-2</c:v>
                </c:pt>
                <c:pt idx="17">
                  <c:v>8.8509730738469738E-2</c:v>
                </c:pt>
                <c:pt idx="18">
                  <c:v>7.9777804042075393E-2</c:v>
                </c:pt>
                <c:pt idx="19">
                  <c:v>0.10115826759675772</c:v>
                </c:pt>
                <c:pt idx="20">
                  <c:v>9.5258831854553375E-2</c:v>
                </c:pt>
                <c:pt idx="21">
                  <c:v>9.7021399652978596E-2</c:v>
                </c:pt>
                <c:pt idx="22">
                  <c:v>0.10055330921472654</c:v>
                </c:pt>
                <c:pt idx="23">
                  <c:v>8.5948743619769563E-2</c:v>
                </c:pt>
                <c:pt idx="24">
                  <c:v>8.4001143713824264E-2</c:v>
                </c:pt>
                <c:pt idx="25">
                  <c:v>0.11043842725034927</c:v>
                </c:pt>
                <c:pt idx="26">
                  <c:v>9.9562714628060378E-2</c:v>
                </c:pt>
                <c:pt idx="27">
                  <c:v>0.10287347197967932</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extLst>
          <c:ext xmlns:c15="http://schemas.microsoft.com/office/drawing/2012/chart" uri="{02D57815-91ED-43cb-92C2-25804820EDAC}">
            <c15:filteredBarSeries>
              <c15:ser>
                <c:idx val="1"/>
                <c:order val="1"/>
                <c:tx>
                  <c:strRef>
                    <c:extLst>
                      <c:ext uri="{02D57815-91ED-43cb-92C2-25804820EDAC}">
                        <c15:formulaRef>
                          <c15:sqref>Data7!$E$103</c15:sqref>
                        </c15:formulaRef>
                      </c:ext>
                    </c:extLst>
                    <c:strCache>
                      <c:ptCount val="1"/>
                      <c:pt idx="0">
                        <c:v>80+ årige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Data7!$C$104:$C$132</c15:sqref>
                        </c15:fullRef>
                        <c15:formulaRef>
                          <c15:sqref>(Data7!$C$104:$C$127,Data7!$C$129:$C$132)</c15:sqref>
                        </c15:formulaRef>
                      </c:ext>
                    </c:extLst>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uri="{02D57815-91ED-43cb-92C2-25804820EDAC}">
                        <c15:fullRef>
                          <c15:sqref>Data7!$E$104:$E$132</c15:sqref>
                        </c15:fullRef>
                        <c15:formulaRef>
                          <c15:sqref>(Data7!$E$104:$E$127,Data7!$E$129:$E$132)</c15:sqref>
                        </c15:formulaRef>
                      </c:ext>
                    </c:extLst>
                    <c:numCache>
                      <c:formatCode>0%</c:formatCode>
                      <c:ptCount val="28"/>
                      <c:pt idx="0">
                        <c:v>0.25154390721494202</c:v>
                      </c:pt>
                      <c:pt idx="1">
                        <c:v>0.15617941271377864</c:v>
                      </c:pt>
                      <c:pt idx="2">
                        <c:v>0.23903244238461052</c:v>
                      </c:pt>
                      <c:pt idx="3">
                        <c:v>0.28049599039106937</c:v>
                      </c:pt>
                      <c:pt idx="4">
                        <c:v>0.2460612497787219</c:v>
                      </c:pt>
                      <c:pt idx="5">
                        <c:v>0.25753158406219628</c:v>
                      </c:pt>
                      <c:pt idx="6">
                        <c:v>0.21694169416941694</c:v>
                      </c:pt>
                      <c:pt idx="7">
                        <c:v>0.19741837509491267</c:v>
                      </c:pt>
                      <c:pt idx="8">
                        <c:v>0.22355774353728447</c:v>
                      </c:pt>
                      <c:pt idx="9">
                        <c:v>0.2137263618643778</c:v>
                      </c:pt>
                      <c:pt idx="10">
                        <c:v>0.17767360979851055</c:v>
                      </c:pt>
                      <c:pt idx="11">
                        <c:v>0.17864892232026616</c:v>
                      </c:pt>
                      <c:pt idx="12">
                        <c:v>0.24642819531716223</c:v>
                      </c:pt>
                      <c:pt idx="13">
                        <c:v>0.23093257830472483</c:v>
                      </c:pt>
                      <c:pt idx="14">
                        <c:v>0.18093427882155128</c:v>
                      </c:pt>
                      <c:pt idx="15">
                        <c:v>0.22856851964976582</c:v>
                      </c:pt>
                      <c:pt idx="16">
                        <c:v>0.22734510889536735</c:v>
                      </c:pt>
                      <c:pt idx="17">
                        <c:v>0.19643792561550549</c:v>
                      </c:pt>
                      <c:pt idx="18">
                        <c:v>0.1965583173996176</c:v>
                      </c:pt>
                      <c:pt idx="19">
                        <c:v>0.24858169849725001</c:v>
                      </c:pt>
                      <c:pt idx="20">
                        <c:v>0.22210897354227715</c:v>
                      </c:pt>
                      <c:pt idx="21">
                        <c:v>0.22468856172140431</c:v>
                      </c:pt>
                      <c:pt idx="22">
                        <c:v>0.23675860385648037</c:v>
                      </c:pt>
                      <c:pt idx="23">
                        <c:v>0.23226602110263556</c:v>
                      </c:pt>
                      <c:pt idx="24">
                        <c:v>0.19754683651382079</c:v>
                      </c:pt>
                      <c:pt idx="25">
                        <c:v>0.26345763383350668</c:v>
                      </c:pt>
                      <c:pt idx="26">
                        <c:v>0.25855752119752956</c:v>
                      </c:pt>
                      <c:pt idx="27">
                        <c:v>0.22750657368240537</c:v>
                      </c:pt>
                    </c:numCache>
                  </c:numRef>
                </c:val>
                <c:extLst>
                  <c:ext xmlns:c16="http://schemas.microsoft.com/office/drawing/2014/chart" uri="{C3380CC4-5D6E-409C-BE32-E72D297353CC}">
                    <c16:uniqueId val="{00000000-B8D5-4B89-B5CF-A4513296DF7F}"/>
                  </c:ext>
                </c:extLst>
              </c15:ser>
            </c15:filteredBarSeries>
          </c:ext>
        </c:extLst>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Hovedstaden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1407318401864341"/>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Data7!$C$104:$C$132</c15:sqref>
                  </c15:fullRef>
                </c:ext>
              </c:extLst>
              <c:f>(Data7!$C$104:$C$127,Data7!$C$129:$C$132)</c:f>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xmlns:c15="http://schemas.microsoft.com/office/drawing/2012/chart" uri="{02D57815-91ED-43cb-92C2-25804820EDAC}">
                  <c15:fullRef>
                    <c15:sqref>Data7!$E$104:$E$132</c15:sqref>
                  </c15:fullRef>
                </c:ext>
              </c:extLst>
              <c:f>(Data7!$E$104:$E$127,Data7!$E$129:$E$132)</c:f>
              <c:numCache>
                <c:formatCode>0%</c:formatCode>
                <c:ptCount val="28"/>
                <c:pt idx="0">
                  <c:v>0.25154390721494202</c:v>
                </c:pt>
                <c:pt idx="1">
                  <c:v>0.15617941271377864</c:v>
                </c:pt>
                <c:pt idx="2">
                  <c:v>0.23903244238461052</c:v>
                </c:pt>
                <c:pt idx="3">
                  <c:v>0.28049599039106937</c:v>
                </c:pt>
                <c:pt idx="4">
                  <c:v>0.2460612497787219</c:v>
                </c:pt>
                <c:pt idx="5">
                  <c:v>0.25753158406219628</c:v>
                </c:pt>
                <c:pt idx="6">
                  <c:v>0.21694169416941694</c:v>
                </c:pt>
                <c:pt idx="7">
                  <c:v>0.19741837509491267</c:v>
                </c:pt>
                <c:pt idx="8">
                  <c:v>0.22355774353728447</c:v>
                </c:pt>
                <c:pt idx="9">
                  <c:v>0.2137263618643778</c:v>
                </c:pt>
                <c:pt idx="10">
                  <c:v>0.17767360979851055</c:v>
                </c:pt>
                <c:pt idx="11">
                  <c:v>0.17864892232026616</c:v>
                </c:pt>
                <c:pt idx="12">
                  <c:v>0.24642819531716223</c:v>
                </c:pt>
                <c:pt idx="13">
                  <c:v>0.23093257830472483</c:v>
                </c:pt>
                <c:pt idx="14">
                  <c:v>0.18093427882155128</c:v>
                </c:pt>
                <c:pt idx="15">
                  <c:v>0.22856851964976582</c:v>
                </c:pt>
                <c:pt idx="16">
                  <c:v>0.22734510889536735</c:v>
                </c:pt>
                <c:pt idx="17">
                  <c:v>0.19643792561550549</c:v>
                </c:pt>
                <c:pt idx="18">
                  <c:v>0.1965583173996176</c:v>
                </c:pt>
                <c:pt idx="19">
                  <c:v>0.24858169849725001</c:v>
                </c:pt>
                <c:pt idx="20">
                  <c:v>0.22210897354227715</c:v>
                </c:pt>
                <c:pt idx="21">
                  <c:v>0.22468856172140431</c:v>
                </c:pt>
                <c:pt idx="22">
                  <c:v>0.23675860385648037</c:v>
                </c:pt>
                <c:pt idx="23">
                  <c:v>0.23226602110263556</c:v>
                </c:pt>
                <c:pt idx="24">
                  <c:v>0.19754683651382079</c:v>
                </c:pt>
                <c:pt idx="25">
                  <c:v>0.26345763383350668</c:v>
                </c:pt>
                <c:pt idx="26">
                  <c:v>0.25855752119752956</c:v>
                </c:pt>
                <c:pt idx="27">
                  <c:v>0.22750657368240537</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Data7!$C$104:$C$132</c15:sqref>
                        </c15:fullRef>
                        <c15:formulaRef>
                          <c15:sqref>(Data7!$C$104:$C$127,Data7!$C$129:$C$132)</c15:sqref>
                        </c15:formulaRef>
                      </c:ext>
                    </c:extLst>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uri="{02D57815-91ED-43cb-92C2-25804820EDAC}">
                        <c15:fullRef>
                          <c15:sqref>Data7!$D$104:$D$132</c15:sqref>
                        </c15:fullRef>
                        <c15:formulaRef>
                          <c15:sqref>(Data7!$D$104:$D$127,Data7!$D$129:$D$132)</c15:sqref>
                        </c15:formulaRef>
                      </c:ext>
                    </c:extLst>
                    <c:numCache>
                      <c:formatCode>0%</c:formatCode>
                      <c:ptCount val="28"/>
                      <c:pt idx="0">
                        <c:v>0.11174066689041122</c:v>
                      </c:pt>
                      <c:pt idx="1">
                        <c:v>6.7101822902382383E-2</c:v>
                      </c:pt>
                      <c:pt idx="2">
                        <c:v>0.11602478435184059</c:v>
                      </c:pt>
                      <c:pt idx="3">
                        <c:v>0.11253598534415074</c:v>
                      </c:pt>
                      <c:pt idx="4">
                        <c:v>9.9454698606451994E-2</c:v>
                      </c:pt>
                      <c:pt idx="5">
                        <c:v>9.9150536137028275E-2</c:v>
                      </c:pt>
                      <c:pt idx="6">
                        <c:v>9.5824777549623555E-2</c:v>
                      </c:pt>
                      <c:pt idx="7">
                        <c:v>7.264021607906529E-2</c:v>
                      </c:pt>
                      <c:pt idx="8">
                        <c:v>9.3012163129024578E-2</c:v>
                      </c:pt>
                      <c:pt idx="9">
                        <c:v>9.1406079160288645E-2</c:v>
                      </c:pt>
                      <c:pt idx="10">
                        <c:v>7.5588954756815124E-2</c:v>
                      </c:pt>
                      <c:pt idx="11">
                        <c:v>6.8713930012160043E-2</c:v>
                      </c:pt>
                      <c:pt idx="12">
                        <c:v>9.8497350820811264E-2</c:v>
                      </c:pt>
                      <c:pt idx="13">
                        <c:v>0.10348116356700048</c:v>
                      </c:pt>
                      <c:pt idx="14">
                        <c:v>7.0489926348707266E-2</c:v>
                      </c:pt>
                      <c:pt idx="15">
                        <c:v>8.962014844773307E-2</c:v>
                      </c:pt>
                      <c:pt idx="16">
                        <c:v>9.1166042068869788E-2</c:v>
                      </c:pt>
                      <c:pt idx="17">
                        <c:v>8.8509730738469738E-2</c:v>
                      </c:pt>
                      <c:pt idx="18">
                        <c:v>7.9777804042075393E-2</c:v>
                      </c:pt>
                      <c:pt idx="19">
                        <c:v>0.10115826759675772</c:v>
                      </c:pt>
                      <c:pt idx="20">
                        <c:v>9.5258831854553375E-2</c:v>
                      </c:pt>
                      <c:pt idx="21">
                        <c:v>9.7021399652978596E-2</c:v>
                      </c:pt>
                      <c:pt idx="22">
                        <c:v>0.10055330921472654</c:v>
                      </c:pt>
                      <c:pt idx="23">
                        <c:v>8.5948743619769563E-2</c:v>
                      </c:pt>
                      <c:pt idx="24">
                        <c:v>8.4001143713824264E-2</c:v>
                      </c:pt>
                      <c:pt idx="25">
                        <c:v>0.11043842725034927</c:v>
                      </c:pt>
                      <c:pt idx="26">
                        <c:v>9.9562714628060378E-2</c:v>
                      </c:pt>
                      <c:pt idx="27">
                        <c:v>0.10287347197967932</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0.0</c:formatCode>
                <c:ptCount val="6"/>
                <c:pt idx="0">
                  <c:v>80.3</c:v>
                </c:pt>
                <c:pt idx="1">
                  <c:v>79.099999999999994</c:v>
                </c:pt>
                <c:pt idx="2">
                  <c:v>79.5</c:v>
                </c:pt>
                <c:pt idx="3">
                  <c:v>80.099999999999994</c:v>
                </c:pt>
                <c:pt idx="4">
                  <c:v>79.7</c:v>
                </c:pt>
                <c:pt idx="5">
                  <c:v>79.900000000000006</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0.0</c:formatCode>
                <c:ptCount val="6"/>
                <c:pt idx="0">
                  <c:v>83.9</c:v>
                </c:pt>
                <c:pt idx="1">
                  <c:v>83.4</c:v>
                </c:pt>
                <c:pt idx="2">
                  <c:v>83.5</c:v>
                </c:pt>
                <c:pt idx="3">
                  <c:v>84</c:v>
                </c:pt>
                <c:pt idx="4">
                  <c:v>83</c:v>
                </c:pt>
                <c:pt idx="5">
                  <c:v>83.7</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Hovedstaden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7045353321080106"/>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dLbls>
            <c:delete val="1"/>
          </c:dLbls>
          <c:cat>
            <c:strRef>
              <c:f>Data1b!$B$116:$B$144</c:f>
              <c:strCache>
                <c:ptCount val="29"/>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Lyngby-Taarbæk</c:v>
                </c:pt>
                <c:pt idx="25">
                  <c:v>Rudersdal</c:v>
                </c:pt>
                <c:pt idx="26">
                  <c:v>Rødovre</c:v>
                </c:pt>
                <c:pt idx="27">
                  <c:v>Tårnby</c:v>
                </c:pt>
                <c:pt idx="28">
                  <c:v>Vallensbæk</c:v>
                </c:pt>
              </c:strCache>
            </c:strRef>
          </c:cat>
          <c:val>
            <c:numRef>
              <c:f>Data1b!$C$116:$C$144</c:f>
              <c:numCache>
                <c:formatCode>0.0</c:formatCode>
                <c:ptCount val="29"/>
                <c:pt idx="0">
                  <c:v>80</c:v>
                </c:pt>
                <c:pt idx="1">
                  <c:v>82.4</c:v>
                </c:pt>
                <c:pt idx="2">
                  <c:v>78.8</c:v>
                </c:pt>
                <c:pt idx="3">
                  <c:v>78.400000000000006</c:v>
                </c:pt>
                <c:pt idx="4">
                  <c:v>78.599999999999994</c:v>
                </c:pt>
                <c:pt idx="5">
                  <c:v>81.2</c:v>
                </c:pt>
                <c:pt idx="6">
                  <c:v>81.3</c:v>
                </c:pt>
                <c:pt idx="7">
                  <c:v>80.599999999999994</c:v>
                </c:pt>
                <c:pt idx="8">
                  <c:v>80.400000000000006</c:v>
                </c:pt>
                <c:pt idx="9">
                  <c:v>79.3</c:v>
                </c:pt>
                <c:pt idx="10">
                  <c:v>81.2</c:v>
                </c:pt>
                <c:pt idx="11">
                  <c:v>81.7</c:v>
                </c:pt>
                <c:pt idx="12">
                  <c:v>79.3</c:v>
                </c:pt>
                <c:pt idx="13">
                  <c:v>79</c:v>
                </c:pt>
                <c:pt idx="14">
                  <c:v>80.2</c:v>
                </c:pt>
                <c:pt idx="15">
                  <c:v>79.099999999999994</c:v>
                </c:pt>
                <c:pt idx="16">
                  <c:v>78.900000000000006</c:v>
                </c:pt>
                <c:pt idx="17">
                  <c:v>78.2</c:v>
                </c:pt>
                <c:pt idx="18">
                  <c:v>80</c:v>
                </c:pt>
                <c:pt idx="19">
                  <c:v>79.3</c:v>
                </c:pt>
                <c:pt idx="20">
                  <c:v>79</c:v>
                </c:pt>
                <c:pt idx="21">
                  <c:v>81.7</c:v>
                </c:pt>
                <c:pt idx="22">
                  <c:v>77.900000000000006</c:v>
                </c:pt>
                <c:pt idx="23">
                  <c:v>78.400000000000006</c:v>
                </c:pt>
                <c:pt idx="24">
                  <c:v>81.7</c:v>
                </c:pt>
                <c:pt idx="25">
                  <c:v>81.900000000000006</c:v>
                </c:pt>
                <c:pt idx="26">
                  <c:v>79.2</c:v>
                </c:pt>
                <c:pt idx="27">
                  <c:v>79</c:v>
                </c:pt>
                <c:pt idx="28">
                  <c:v>80</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dLbls>
            <c:delete val="1"/>
          </c:dLbls>
          <c:cat>
            <c:strRef>
              <c:f>Data1b!$B$116:$B$144</c:f>
              <c:strCache>
                <c:ptCount val="29"/>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Lyngby-Taarbæk</c:v>
                </c:pt>
                <c:pt idx="25">
                  <c:v>Rudersdal</c:v>
                </c:pt>
                <c:pt idx="26">
                  <c:v>Rødovre</c:v>
                </c:pt>
                <c:pt idx="27">
                  <c:v>Tårnby</c:v>
                </c:pt>
                <c:pt idx="28">
                  <c:v>Vallensbæk</c:v>
                </c:pt>
              </c:strCache>
            </c:strRef>
          </c:cat>
          <c:val>
            <c:numRef>
              <c:f>Data1b!$D$116:$D$144</c:f>
              <c:numCache>
                <c:formatCode>0.0</c:formatCode>
                <c:ptCount val="29"/>
                <c:pt idx="0">
                  <c:v>83.3</c:v>
                </c:pt>
                <c:pt idx="1">
                  <c:v>84.6</c:v>
                </c:pt>
                <c:pt idx="2">
                  <c:v>82.8</c:v>
                </c:pt>
                <c:pt idx="3">
                  <c:v>83.1</c:v>
                </c:pt>
                <c:pt idx="4">
                  <c:v>81.599999999999994</c:v>
                </c:pt>
                <c:pt idx="5">
                  <c:v>85</c:v>
                </c:pt>
                <c:pt idx="6">
                  <c:v>84.5</c:v>
                </c:pt>
                <c:pt idx="7">
                  <c:v>83.8</c:v>
                </c:pt>
                <c:pt idx="8">
                  <c:v>83.9</c:v>
                </c:pt>
                <c:pt idx="9">
                  <c:v>83.2</c:v>
                </c:pt>
                <c:pt idx="10">
                  <c:v>84.9</c:v>
                </c:pt>
                <c:pt idx="11">
                  <c:v>85.6</c:v>
                </c:pt>
                <c:pt idx="12">
                  <c:v>83.4</c:v>
                </c:pt>
                <c:pt idx="13">
                  <c:v>83</c:v>
                </c:pt>
                <c:pt idx="14">
                  <c:v>84</c:v>
                </c:pt>
                <c:pt idx="15">
                  <c:v>82.2</c:v>
                </c:pt>
                <c:pt idx="16">
                  <c:v>83.9</c:v>
                </c:pt>
                <c:pt idx="17">
                  <c:v>82</c:v>
                </c:pt>
                <c:pt idx="18">
                  <c:v>84.6</c:v>
                </c:pt>
                <c:pt idx="19">
                  <c:v>82.6</c:v>
                </c:pt>
                <c:pt idx="20">
                  <c:v>83.4</c:v>
                </c:pt>
                <c:pt idx="21">
                  <c:v>85</c:v>
                </c:pt>
                <c:pt idx="22">
                  <c:v>81.7</c:v>
                </c:pt>
                <c:pt idx="23">
                  <c:v>82.9</c:v>
                </c:pt>
                <c:pt idx="24">
                  <c:v>85.4</c:v>
                </c:pt>
                <c:pt idx="25">
                  <c:v>85.5</c:v>
                </c:pt>
                <c:pt idx="26">
                  <c:v>83.1</c:v>
                </c:pt>
                <c:pt idx="27">
                  <c:v>83</c:v>
                </c:pt>
                <c:pt idx="28">
                  <c:v>83.9</c:v>
                </c:pt>
              </c:numCache>
            </c:numRef>
          </c:val>
          <c:extLst>
            <c:ext xmlns:c16="http://schemas.microsoft.com/office/drawing/2014/chart" uri="{C3380CC4-5D6E-409C-BE32-E72D297353CC}">
              <c16:uniqueId val="{00000001-D725-406E-BC0F-838981A0FDFF}"/>
            </c:ext>
          </c:extLst>
        </c:ser>
        <c:dLbls>
          <c:dLblPos val="outEnd"/>
          <c:showLegendKey val="0"/>
          <c:showVal val="1"/>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6"/>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majorUnit val="1"/>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Antal 65+</a:t>
            </a:r>
            <a:r>
              <a:rPr lang="da-DK" sz="1600" baseline="0"/>
              <a:t> årige </a:t>
            </a:r>
            <a:r>
              <a:rPr lang="da-DK" sz="1600"/>
              <a:t>med  udvalgte kroniske sygdomme i Region Hovedstaden </a:t>
            </a:r>
            <a:r>
              <a:rPr lang="da-DK" sz="1600" baseline="0"/>
              <a:t>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6536078042447774"/>
          <c:w val="0.91717639696653563"/>
          <c:h val="0.67360738292036404"/>
        </c:manualLayout>
      </c:layout>
      <c:barChart>
        <c:barDir val="col"/>
        <c:grouping val="clustered"/>
        <c:varyColors val="0"/>
        <c:ser>
          <c:idx val="0"/>
          <c:order val="0"/>
          <c:tx>
            <c:strRef>
              <c:f>Data3!$B$13</c:f>
              <c:strCache>
                <c:ptCount val="1"/>
                <c:pt idx="0">
                  <c:v>Region Hovedstaden</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43.567201470936702</c:v>
                </c:pt>
                <c:pt idx="1">
                  <c:v>90.508798924992433</c:v>
                </c:pt>
                <c:pt idx="2">
                  <c:v>132.05136280605774</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Antal</a:t>
            </a:r>
            <a:r>
              <a:rPr lang="da-DK" sz="1600" baseline="0"/>
              <a:t> 65+ årige med kontakt til sundhedsvæsenet i Region Hovedstaden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6111764393272171"/>
          <c:w val="0.90218962154363125"/>
          <c:h val="0.65911586929406207"/>
        </c:manualLayout>
      </c:layout>
      <c:barChart>
        <c:barDir val="col"/>
        <c:grouping val="clustered"/>
        <c:varyColors val="0"/>
        <c:ser>
          <c:idx val="0"/>
          <c:order val="0"/>
          <c:tx>
            <c:strRef>
              <c:f>Data2a!$B$14</c:f>
              <c:strCache>
                <c:ptCount val="1"/>
                <c:pt idx="0">
                  <c:v>Region Hovedstaden</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706.47854034127886</c:v>
                </c:pt>
                <c:pt idx="1">
                  <c:v>285.50689426592641</c:v>
                </c:pt>
                <c:pt idx="2">
                  <c:v>972.54291481824748</c:v>
                </c:pt>
                <c:pt idx="3">
                  <c:v>224.59679717330596</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Antal</a:t>
            </a:r>
            <a:r>
              <a:rPr lang="da-DK" sz="1600" baseline="0"/>
              <a:t> 80+ årige med kontakt til sundhedsvæsenet i Region Hovedstaden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4649077791728238"/>
          <c:w val="0.89400448184735815"/>
          <c:h val="0.67374273530950135"/>
        </c:manualLayout>
      </c:layout>
      <c:barChart>
        <c:barDir val="col"/>
        <c:grouping val="clustered"/>
        <c:varyColors val="0"/>
        <c:ser>
          <c:idx val="0"/>
          <c:order val="0"/>
          <c:tx>
            <c:strRef>
              <c:f>Data2b!$B$14</c:f>
              <c:strCache>
                <c:ptCount val="1"/>
                <c:pt idx="0">
                  <c:v>Region Hovedstaden</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803.0983943452045</c:v>
                </c:pt>
                <c:pt idx="1">
                  <c:v>626.48765836363225</c:v>
                </c:pt>
                <c:pt idx="2">
                  <c:v>1000</c:v>
                </c:pt>
                <c:pt idx="3">
                  <c:v>474.45857139630994</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Antal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Hovedstaden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Hovedstaden</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5.4998172420978557</c:v>
                </c:pt>
                <c:pt idx="1">
                  <c:v>4.3896056870159903</c:v>
                </c:pt>
                <c:pt idx="2">
                  <c:v>2.3399843545571621</c:v>
                </c:pt>
                <c:pt idx="3">
                  <c:v>14.654792527080621</c:v>
                </c:pt>
                <c:pt idx="4">
                  <c:v>5.8414207975076602</c:v>
                </c:pt>
                <c:pt idx="5">
                  <c:v>9.6844607958679649</c:v>
                </c:pt>
                <c:pt idx="6">
                  <c:v>4.2358840870815788</c:v>
                </c:pt>
                <c:pt idx="7">
                  <c:v>1.5542961771146113</c:v>
                </c:pt>
                <c:pt idx="8">
                  <c:v>14.774353771474054</c:v>
                </c:pt>
                <c:pt idx="9">
                  <c:v>0.56364586642617776</c:v>
                </c:pt>
                <c:pt idx="10">
                  <c:v>16.294489593047686</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56"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56"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56"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56"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56"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56"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5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56"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zoomScale="56"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56"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56"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56"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56"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56"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5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esundhed.dk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0.01462</cdr:x>
      <cdr:y>0.86007</cdr:y>
    </cdr:from>
    <cdr:to>
      <cdr:x>0.99026</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136106" y="5227411"/>
          <a:ext cx="9082773" cy="850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forebygges.Tallene</a:t>
          </a:r>
          <a:r>
            <a:rPr lang="da-DK" sz="1100" baseline="0">
              <a:effectLst/>
              <a:latin typeface="+mn-lt"/>
              <a:ea typeface="+mn-ea"/>
              <a:cs typeface="+mn-cs"/>
            </a:rPr>
            <a:t> i figuren er beregnet af Ældre Sagen ud fra kvalitetsindikatoren for</a:t>
          </a:r>
          <a:r>
            <a:rPr lang="da-DK" sz="1100">
              <a:effectLst/>
              <a:latin typeface="+mn-lt"/>
              <a:ea typeface="+mn-ea"/>
              <a:cs typeface="+mn-cs"/>
            </a:rPr>
            <a:t> forebyggelige sygehusophold blandt hjemmejælpsmodtagere</a:t>
          </a:r>
          <a:r>
            <a:rPr lang="da-DK" sz="1100" baseline="0">
              <a:effectLst/>
              <a:latin typeface="+mn-lt"/>
              <a:ea typeface="+mn-ea"/>
              <a:cs typeface="+mn-cs"/>
            </a:rPr>
            <a:t> på 65 år og derover (jf. figur 13) samt data fra Danmarks Statistik om antallet af 65+ årige hjemmehjælpsmodtagere. Tallene skal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 og statistikbanken.dk (AED06).</a:t>
          </a:r>
          <a:endParaRPr lang="da-DK" sz="1100"/>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0.85697</cdr:x>
      <cdr:y>0.32276</cdr:y>
    </cdr:from>
    <cdr:to>
      <cdr:x>1</cdr:x>
      <cdr:y>0.36007</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7978030" y="1961695"/>
          <a:ext cx="1331524" cy="226787"/>
        </a:xfrm>
        <a:prstGeom xmlns:a="http://schemas.openxmlformats.org/drawingml/2006/main" prst="rect">
          <a:avLst/>
        </a:prstGeom>
        <a:solidFill xmlns:a="http://schemas.openxmlformats.org/drawingml/2006/main">
          <a:srgbClr val="BC89B4"/>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solidFill>
                <a:schemeClr val="bg1"/>
              </a:solidFill>
            </a:rPr>
            <a:t>Gns</a:t>
          </a:r>
          <a:r>
            <a:rPr lang="da-DK" sz="1200" baseline="0"/>
            <a:t> </a:t>
          </a:r>
          <a:r>
            <a:rPr lang="da-DK" sz="1200" baseline="0">
              <a:solidFill>
                <a:schemeClr val="bg1"/>
              </a:solidFill>
            </a:rPr>
            <a:t>for hele landet</a:t>
          </a:r>
          <a:endParaRPr lang="da-DK" sz="1200">
            <a:solidFill>
              <a:schemeClr val="bg1"/>
            </a:solidFill>
          </a:endParaRPr>
        </a:p>
      </cdr:txBody>
    </cdr:sp>
  </cdr:relSizeAnchor>
  <cdr:relSizeAnchor xmlns:cdr="http://schemas.openxmlformats.org/drawingml/2006/chartDrawing">
    <cdr:from>
      <cdr:x>0.02781</cdr:x>
      <cdr:y>0.8174</cdr:y>
    </cdr:from>
    <cdr:to>
      <cdr:x>0.98021</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258658" y="4966607"/>
          <a:ext cx="8858160" cy="11094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personlig pleje før sygehusopholdet, divideret med antallet af 65+ årige, som har været visiteret til hjemmehjælp i kommunen ganget med 1.000.  Jo flere</a:t>
          </a:r>
          <a:r>
            <a:rPr lang="da-DK" sz="1100" baseline="0">
              <a:effectLst/>
              <a:latin typeface="+mn-lt"/>
              <a:ea typeface="+mn-ea"/>
              <a:cs typeface="+mn-cs"/>
            </a:rPr>
            <a:t> 65+ årige, der er visiteret til personlig pleje, desto større risiko for forebyggelige sygehusophold, der indgår i indikatoren. Tallene skal derfor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a:t>
          </a:r>
          <a:endParaRPr lang="da-DK" sz="1100"/>
        </a:p>
      </cdr:txBody>
    </cdr:sp>
  </cdr:relSizeAnchor>
  <cdr:relSizeAnchor xmlns:cdr="http://schemas.openxmlformats.org/drawingml/2006/chartDrawing">
    <cdr:from>
      <cdr:x>0.02801</cdr:x>
      <cdr:y>0.77239</cdr:y>
    </cdr:from>
    <cdr:to>
      <cdr:x>0.37272</cdr:x>
      <cdr:y>0.82276</cdr:y>
    </cdr:to>
    <cdr:sp macro="" textlink="">
      <cdr:nvSpPr>
        <cdr:cNvPr id="2" name="Tekstfelt 1">
          <a:extLst xmlns:a="http://schemas.openxmlformats.org/drawingml/2006/main">
            <a:ext uri="{FF2B5EF4-FFF2-40B4-BE49-F238E27FC236}">
              <a16:creationId xmlns:a16="http://schemas.microsoft.com/office/drawing/2014/main" id="{5B93595C-79B7-B0B6-B637-A9BEE6F6C9CF}"/>
            </a:ext>
          </a:extLst>
        </cdr:cNvPr>
        <cdr:cNvSpPr txBox="1"/>
      </cdr:nvSpPr>
      <cdr:spPr>
        <a:xfrm xmlns:a="http://schemas.openxmlformats.org/drawingml/2006/main">
          <a:off x="260805" y="4694464"/>
          <a:ext cx="3209016" cy="306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Data for Lyngby-Taarbæk er ikke tilgængelige</a:t>
          </a:r>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dr:relSizeAnchor xmlns:cdr="http://schemas.openxmlformats.org/drawingml/2006/chartDrawing">
    <cdr:from>
      <cdr:x>0.02982</cdr:x>
      <cdr:y>0.89269</cdr:y>
    </cdr:from>
    <cdr:to>
      <cdr:x>0.37452</cdr:x>
      <cdr:y>0.94306</cdr:y>
    </cdr:to>
    <cdr:sp macro="" textlink="">
      <cdr:nvSpPr>
        <cdr:cNvPr id="2" name="Tekstfelt 1">
          <a:extLst xmlns:a="http://schemas.openxmlformats.org/drawingml/2006/main">
            <a:ext uri="{FF2B5EF4-FFF2-40B4-BE49-F238E27FC236}">
              <a16:creationId xmlns:a16="http://schemas.microsoft.com/office/drawing/2014/main" id="{577D925B-7EA8-F766-527C-8ED36926DA1E}"/>
            </a:ext>
          </a:extLst>
        </cdr:cNvPr>
        <cdr:cNvSpPr txBox="1"/>
      </cdr:nvSpPr>
      <cdr:spPr>
        <a:xfrm xmlns:a="http://schemas.openxmlformats.org/drawingml/2006/main">
          <a:off x="277585" y="5425621"/>
          <a:ext cx="3209016" cy="3061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Data for Lyngby-Taarbæk er ikke tilgængelige</a:t>
          </a:r>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dr:relSizeAnchor xmlns:cdr="http://schemas.openxmlformats.org/drawingml/2006/chartDrawing">
    <cdr:from>
      <cdr:x>0.03104</cdr:x>
      <cdr:y>0.89455</cdr:y>
    </cdr:from>
    <cdr:to>
      <cdr:x>0.37574</cdr:x>
      <cdr:y>0.94493</cdr:y>
    </cdr:to>
    <cdr:sp macro="" textlink="">
      <cdr:nvSpPr>
        <cdr:cNvPr id="3" name="Tekstfelt 1">
          <a:extLst xmlns:a="http://schemas.openxmlformats.org/drawingml/2006/main">
            <a:ext uri="{FF2B5EF4-FFF2-40B4-BE49-F238E27FC236}">
              <a16:creationId xmlns:a16="http://schemas.microsoft.com/office/drawing/2014/main" id="{4CEDFA7E-6C01-B9EC-6ACE-E0354E809369}"/>
            </a:ext>
          </a:extLst>
        </cdr:cNvPr>
        <cdr:cNvSpPr txBox="1"/>
      </cdr:nvSpPr>
      <cdr:spPr>
        <a:xfrm xmlns:a="http://schemas.openxmlformats.org/drawingml/2006/main">
          <a:off x="288925" y="5436962"/>
          <a:ext cx="3209016" cy="3061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Data for Lyngby-Taarbæk er ikke tilgængelige</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(2023:2024)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(2020:2024)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esundhed.dk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Data_sundhed%20p&#229;%20tv&#23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2" sqref="A2"/>
    </sheetView>
  </sheetViews>
  <sheetFormatPr defaultRowHeight="17" x14ac:dyDescent="0.45"/>
  <cols>
    <col min="1" max="1" width="68.2109375" style="23" customWidth="1"/>
  </cols>
  <sheetData>
    <row r="1" spans="1:1" ht="34.5" customHeight="1" x14ac:dyDescent="0.45">
      <c r="A1" s="44"/>
    </row>
    <row r="2" spans="1:1" ht="22" x14ac:dyDescent="0.45">
      <c r="A2" s="45" t="s">
        <v>209</v>
      </c>
    </row>
    <row r="3" spans="1:1" x14ac:dyDescent="0.45">
      <c r="A3" s="47" t="s">
        <v>187</v>
      </c>
    </row>
    <row r="5" spans="1:1" ht="52.5" customHeight="1" x14ac:dyDescent="0.45">
      <c r="A5" s="23" t="s">
        <v>168</v>
      </c>
    </row>
    <row r="6" spans="1:1" s="44" customFormat="1" ht="16" customHeight="1" x14ac:dyDescent="0.45">
      <c r="A6" s="23"/>
    </row>
    <row r="7" spans="1:1" s="52" customFormat="1" x14ac:dyDescent="0.45">
      <c r="A7" s="52" t="s">
        <v>210</v>
      </c>
    </row>
    <row r="8" spans="1:1" s="52" customFormat="1" x14ac:dyDescent="0.45">
      <c r="A8" s="52" t="s">
        <v>204</v>
      </c>
    </row>
    <row r="9" spans="1:1" s="52" customFormat="1" x14ac:dyDescent="0.45">
      <c r="A9" s="52" t="s">
        <v>211</v>
      </c>
    </row>
    <row r="10" spans="1:1" s="52" customFormat="1" ht="18.5" customHeight="1" x14ac:dyDescent="0.45">
      <c r="A10" s="52" t="s">
        <v>212</v>
      </c>
    </row>
    <row r="11" spans="1:1" s="52" customFormat="1" x14ac:dyDescent="0.45">
      <c r="A11" s="52" t="s">
        <v>213</v>
      </c>
    </row>
    <row r="12" spans="1:1" s="52" customFormat="1" x14ac:dyDescent="0.45">
      <c r="A12" s="52" t="s">
        <v>214</v>
      </c>
    </row>
    <row r="13" spans="1:1" s="52" customFormat="1" x14ac:dyDescent="0.45">
      <c r="A13" s="52" t="s">
        <v>205</v>
      </c>
    </row>
    <row r="14" spans="1:1" s="52" customFormat="1" x14ac:dyDescent="0.45">
      <c r="A14" s="52" t="s">
        <v>206</v>
      </c>
    </row>
    <row r="15" spans="1:1" s="52" customFormat="1" ht="20" customHeight="1" x14ac:dyDescent="0.45">
      <c r="A15" s="52" t="s">
        <v>215</v>
      </c>
    </row>
    <row r="16" spans="1:1" s="52" customFormat="1" x14ac:dyDescent="0.45">
      <c r="A16" s="52" t="s">
        <v>207</v>
      </c>
    </row>
    <row r="17" spans="1:1" s="52" customFormat="1" x14ac:dyDescent="0.45">
      <c r="A17" s="52" t="s">
        <v>216</v>
      </c>
    </row>
    <row r="18" spans="1:1" s="52" customFormat="1" ht="34" x14ac:dyDescent="0.45">
      <c r="A18" s="52" t="s">
        <v>208</v>
      </c>
    </row>
    <row r="19" spans="1:1" s="52" customFormat="1" ht="34" x14ac:dyDescent="0.45">
      <c r="A19" s="52" t="s">
        <v>217</v>
      </c>
    </row>
    <row r="20" spans="1:1" s="52" customFormat="1" ht="34" x14ac:dyDescent="0.45">
      <c r="A20" s="51" t="s">
        <v>218</v>
      </c>
    </row>
    <row r="21" spans="1:1" s="52" customFormat="1" ht="34" x14ac:dyDescent="0.45">
      <c r="A21" s="51" t="s">
        <v>219</v>
      </c>
    </row>
    <row r="22" spans="1:1" s="44" customFormat="1" x14ac:dyDescent="0.45">
      <c r="A22" s="23"/>
    </row>
    <row r="23" spans="1:1" ht="36" customHeight="1" x14ac:dyDescent="0.45">
      <c r="A23" s="23" t="s">
        <v>188</v>
      </c>
    </row>
    <row r="24" spans="1:1" s="44" customFormat="1" ht="16" customHeight="1" x14ac:dyDescent="0.45">
      <c r="A24" s="23"/>
    </row>
    <row r="25" spans="1:1" ht="68" x14ac:dyDescent="0.45">
      <c r="A25" s="23" t="s">
        <v>167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42"/>
  <sheetViews>
    <sheetView topLeftCell="B105" workbookViewId="0">
      <selection activeCell="E116" sqref="E116"/>
    </sheetView>
  </sheetViews>
  <sheetFormatPr defaultColWidth="8.78515625" defaultRowHeight="15.5" x14ac:dyDescent="0.4"/>
  <cols>
    <col min="1" max="2" width="25.640625" style="10" customWidth="1"/>
    <col min="3" max="3" width="25.640625" style="11" customWidth="1"/>
    <col min="4" max="4" width="3.2109375" style="7" customWidth="1"/>
    <col min="5" max="5" width="33.78515625" style="7" customWidth="1"/>
    <col min="6" max="6" width="15.640625" style="7" customWidth="1"/>
    <col min="7" max="16384" width="8.78515625" style="7"/>
  </cols>
  <sheetData>
    <row r="1" spans="1:6" x14ac:dyDescent="0.4">
      <c r="A1" s="97" t="s">
        <v>152</v>
      </c>
      <c r="B1" s="100"/>
      <c r="C1" s="100"/>
    </row>
    <row r="2" spans="1:6" ht="97" customHeight="1" x14ac:dyDescent="0.4">
      <c r="A2" s="3" t="s">
        <v>76</v>
      </c>
      <c r="B2" s="4" t="s">
        <v>0</v>
      </c>
      <c r="C2" s="5" t="s">
        <v>134</v>
      </c>
      <c r="E2" s="86" t="s">
        <v>222</v>
      </c>
      <c r="F2" s="86" t="s">
        <v>223</v>
      </c>
    </row>
    <row r="3" spans="1:6" x14ac:dyDescent="0.4">
      <c r="A3" s="8" t="s">
        <v>53</v>
      </c>
      <c r="B3" s="8" t="s">
        <v>53</v>
      </c>
      <c r="C3" s="9">
        <v>163.81376403163929</v>
      </c>
    </row>
    <row r="4" spans="1:6" x14ac:dyDescent="0.4">
      <c r="A4" s="101" t="s">
        <v>2</v>
      </c>
      <c r="B4" s="8" t="s">
        <v>1</v>
      </c>
      <c r="C4" s="9">
        <v>243.0703624733475</v>
      </c>
      <c r="E4" s="7">
        <f>Data6b!D4</f>
        <v>663.8</v>
      </c>
      <c r="F4" s="7">
        <f>(C4*E4)/1000</f>
        <v>161.35010660980805</v>
      </c>
    </row>
    <row r="5" spans="1:6" x14ac:dyDescent="0.4">
      <c r="A5" s="102"/>
      <c r="B5" s="8" t="s">
        <v>3</v>
      </c>
      <c r="C5" s="9">
        <v>178.57142857142861</v>
      </c>
      <c r="E5" s="7">
        <f>Data6b!D5</f>
        <v>477.00000000000006</v>
      </c>
      <c r="F5" s="7">
        <f t="shared" ref="F5:F68" si="0">(C5*E5)/1000</f>
        <v>85.178571428571459</v>
      </c>
    </row>
    <row r="6" spans="1:6" x14ac:dyDescent="0.4">
      <c r="A6" s="102"/>
      <c r="B6" s="8" t="s">
        <v>5</v>
      </c>
      <c r="C6" s="9">
        <v>227.7227722772277</v>
      </c>
      <c r="E6" s="7">
        <f>Data6b!D6</f>
        <v>1447</v>
      </c>
      <c r="F6" s="7">
        <f t="shared" si="0"/>
        <v>329.51485148514848</v>
      </c>
    </row>
    <row r="7" spans="1:6" x14ac:dyDescent="0.4">
      <c r="A7" s="102"/>
      <c r="B7" s="8" t="s">
        <v>6</v>
      </c>
      <c r="C7" s="9">
        <v>176.19603267211201</v>
      </c>
      <c r="E7" s="7">
        <f>Data6b!D7</f>
        <v>1029</v>
      </c>
      <c r="F7" s="7">
        <f t="shared" si="0"/>
        <v>181.30571761960326</v>
      </c>
    </row>
    <row r="8" spans="1:6" x14ac:dyDescent="0.4">
      <c r="A8" s="102"/>
      <c r="B8" s="8" t="s">
        <v>7</v>
      </c>
      <c r="C8" s="9">
        <v>223.07692307692309</v>
      </c>
      <c r="E8" s="7">
        <f>Data6b!D8</f>
        <v>774.59999999999991</v>
      </c>
      <c r="F8" s="7">
        <f t="shared" si="0"/>
        <v>172.79538461538459</v>
      </c>
    </row>
    <row r="9" spans="1:6" x14ac:dyDescent="0.4">
      <c r="A9" s="102"/>
      <c r="B9" s="8" t="s">
        <v>8</v>
      </c>
      <c r="C9" s="9">
        <v>200.6269592476489</v>
      </c>
      <c r="E9" s="7">
        <f>Data6b!D9</f>
        <v>411.4</v>
      </c>
      <c r="F9" s="7">
        <f t="shared" si="0"/>
        <v>82.537931034482753</v>
      </c>
    </row>
    <row r="10" spans="1:6" x14ac:dyDescent="0.4">
      <c r="A10" s="102"/>
      <c r="B10" s="8" t="s">
        <v>9</v>
      </c>
      <c r="C10" s="9">
        <v>213.61058601134221</v>
      </c>
      <c r="E10" s="7">
        <f>Data6b!D10</f>
        <v>689.5</v>
      </c>
      <c r="F10" s="7">
        <f t="shared" si="0"/>
        <v>147.28449905482046</v>
      </c>
    </row>
    <row r="11" spans="1:6" x14ac:dyDescent="0.4">
      <c r="A11" s="102"/>
      <c r="B11" s="8" t="s">
        <v>12</v>
      </c>
      <c r="C11" s="9">
        <v>188.0239520958084</v>
      </c>
      <c r="E11" s="7">
        <f>Data6b!D11</f>
        <v>871.8</v>
      </c>
      <c r="F11" s="7">
        <f t="shared" si="0"/>
        <v>163.91928143712576</v>
      </c>
    </row>
    <row r="12" spans="1:6" x14ac:dyDescent="0.4">
      <c r="A12" s="102"/>
      <c r="B12" s="8" t="s">
        <v>13</v>
      </c>
      <c r="C12" s="9">
        <v>165.41786743515851</v>
      </c>
      <c r="E12" s="7">
        <f>Data6b!D12</f>
        <v>2179</v>
      </c>
      <c r="F12" s="7">
        <f t="shared" si="0"/>
        <v>360.44553314121038</v>
      </c>
    </row>
    <row r="13" spans="1:6" x14ac:dyDescent="0.4">
      <c r="A13" s="102"/>
      <c r="B13" s="8" t="s">
        <v>14</v>
      </c>
      <c r="C13" s="9">
        <v>192.9480901077375</v>
      </c>
      <c r="E13" s="7">
        <f>Data6b!D13</f>
        <v>936.3</v>
      </c>
      <c r="F13" s="7">
        <f t="shared" si="0"/>
        <v>180.65729676787461</v>
      </c>
    </row>
    <row r="14" spans="1:6" x14ac:dyDescent="0.4">
      <c r="A14" s="102"/>
      <c r="B14" s="8" t="s">
        <v>15</v>
      </c>
      <c r="C14" s="9">
        <v>198.32735961768219</v>
      </c>
      <c r="E14" s="7">
        <f>Data6b!D14</f>
        <v>1019.3</v>
      </c>
      <c r="F14" s="7">
        <f t="shared" si="0"/>
        <v>202.15507765830347</v>
      </c>
    </row>
    <row r="15" spans="1:6" x14ac:dyDescent="0.4">
      <c r="A15" s="102"/>
      <c r="B15" s="8" t="s">
        <v>16</v>
      </c>
      <c r="C15" s="9">
        <v>195.0321987120515</v>
      </c>
      <c r="E15" s="7">
        <f>Data6b!D15</f>
        <v>1457.5</v>
      </c>
      <c r="F15" s="7">
        <f t="shared" si="0"/>
        <v>284.25942962281505</v>
      </c>
    </row>
    <row r="16" spans="1:6" x14ac:dyDescent="0.4">
      <c r="A16" s="102"/>
      <c r="B16" s="8" t="s">
        <v>17</v>
      </c>
      <c r="C16" s="9">
        <v>217.59259259259261</v>
      </c>
      <c r="E16" s="7">
        <f>Data6b!D16</f>
        <v>1407.9</v>
      </c>
      <c r="F16" s="7">
        <f t="shared" si="0"/>
        <v>306.34861111111115</v>
      </c>
    </row>
    <row r="17" spans="1:6" x14ac:dyDescent="0.4">
      <c r="A17" s="102"/>
      <c r="B17" s="8" t="s">
        <v>18</v>
      </c>
      <c r="C17" s="9">
        <v>146.72686230248311</v>
      </c>
      <c r="E17" s="7">
        <f>Data6b!D17</f>
        <v>671.5</v>
      </c>
      <c r="F17" s="7">
        <f t="shared" si="0"/>
        <v>98.527088036117405</v>
      </c>
    </row>
    <row r="18" spans="1:6" x14ac:dyDescent="0.4">
      <c r="A18" s="102"/>
      <c r="B18" s="8" t="s">
        <v>20</v>
      </c>
      <c r="C18" s="9">
        <v>161.14790286975719</v>
      </c>
      <c r="E18" s="7">
        <f>Data6b!D18</f>
        <v>947.8</v>
      </c>
      <c r="F18" s="7">
        <f t="shared" si="0"/>
        <v>152.73598233995585</v>
      </c>
    </row>
    <row r="19" spans="1:6" x14ac:dyDescent="0.4">
      <c r="A19" s="102"/>
      <c r="B19" s="8" t="s">
        <v>22</v>
      </c>
      <c r="C19" s="9">
        <v>184.17266187050359</v>
      </c>
      <c r="E19" s="7">
        <f>Data6b!D19</f>
        <v>997.00000000000011</v>
      </c>
      <c r="F19" s="7">
        <f t="shared" si="0"/>
        <v>183.62014388489212</v>
      </c>
    </row>
    <row r="20" spans="1:6" x14ac:dyDescent="0.4">
      <c r="A20" s="102"/>
      <c r="B20" s="8" t="s">
        <v>23</v>
      </c>
      <c r="C20" s="9">
        <v>188.1977671451356</v>
      </c>
      <c r="E20" s="7">
        <f>Data6b!D20</f>
        <v>1495</v>
      </c>
      <c r="F20" s="7">
        <f t="shared" si="0"/>
        <v>281.35566188197777</v>
      </c>
    </row>
    <row r="21" spans="1:6" x14ac:dyDescent="0.4">
      <c r="A21" s="102"/>
      <c r="B21" s="8" t="s">
        <v>24</v>
      </c>
      <c r="C21" s="9">
        <v>167.96875</v>
      </c>
      <c r="E21" s="7">
        <f>Data6b!D21</f>
        <v>650.80000000000007</v>
      </c>
      <c r="F21" s="7">
        <f t="shared" si="0"/>
        <v>109.31406250000002</v>
      </c>
    </row>
    <row r="22" spans="1:6" x14ac:dyDescent="0.4">
      <c r="A22" s="102"/>
      <c r="B22" s="8" t="s">
        <v>25</v>
      </c>
      <c r="C22" s="9">
        <v>224.42244224422441</v>
      </c>
      <c r="E22" s="7">
        <f>Data6b!D22</f>
        <v>904.1</v>
      </c>
      <c r="F22" s="7">
        <f t="shared" si="0"/>
        <v>202.90033003300329</v>
      </c>
    </row>
    <row r="23" spans="1:6" x14ac:dyDescent="0.4">
      <c r="A23" s="102"/>
      <c r="B23" s="8" t="s">
        <v>27</v>
      </c>
      <c r="C23" s="9">
        <v>250.62656641604011</v>
      </c>
      <c r="E23" s="7">
        <f>Data6b!D23</f>
        <v>1272.0999999999999</v>
      </c>
      <c r="F23" s="7">
        <f t="shared" si="0"/>
        <v>318.82205513784459</v>
      </c>
    </row>
    <row r="24" spans="1:6" x14ac:dyDescent="0.4">
      <c r="A24" s="102"/>
      <c r="B24" s="8" t="s">
        <v>28</v>
      </c>
      <c r="C24" s="9">
        <v>151.97132616487451</v>
      </c>
      <c r="E24" s="7">
        <f>Data6b!D24</f>
        <v>1077.3000000000002</v>
      </c>
      <c r="F24" s="7">
        <f t="shared" si="0"/>
        <v>163.71870967741933</v>
      </c>
    </row>
    <row r="25" spans="1:6" x14ac:dyDescent="0.4">
      <c r="A25" s="102"/>
      <c r="B25" s="8" t="s">
        <v>29</v>
      </c>
      <c r="C25" s="9">
        <v>228.4644194756554</v>
      </c>
      <c r="E25" s="7">
        <f>Data6b!D25</f>
        <v>738.5</v>
      </c>
      <c r="F25" s="7">
        <f t="shared" si="0"/>
        <v>168.72097378277152</v>
      </c>
    </row>
    <row r="26" spans="1:6" x14ac:dyDescent="0.4">
      <c r="A26" s="102"/>
      <c r="B26" s="8" t="s">
        <v>30</v>
      </c>
      <c r="C26" s="9">
        <v>141.9558359621451</v>
      </c>
      <c r="E26" s="7">
        <f>Data6b!D26</f>
        <v>432.1</v>
      </c>
      <c r="F26" s="7">
        <f t="shared" si="0"/>
        <v>61.339116719242895</v>
      </c>
    </row>
    <row r="27" spans="1:6" x14ac:dyDescent="0.4">
      <c r="A27" s="102"/>
      <c r="B27" s="8" t="s">
        <v>32</v>
      </c>
      <c r="C27" s="9">
        <v>149.3936614694793</v>
      </c>
      <c r="E27" s="7">
        <f>Data6b!D27</f>
        <v>8746.2999999999993</v>
      </c>
      <c r="F27" s="7">
        <f t="shared" si="0"/>
        <v>1306.6417813105065</v>
      </c>
    </row>
    <row r="28" spans="1:6" x14ac:dyDescent="0.4">
      <c r="A28" s="102"/>
      <c r="B28" s="8" t="s">
        <v>36</v>
      </c>
      <c r="C28" s="9" t="s">
        <v>4</v>
      </c>
      <c r="E28" s="7" t="e">
        <f>Data6b!D28</f>
        <v>#VALUE!</v>
      </c>
    </row>
    <row r="29" spans="1:6" x14ac:dyDescent="0.4">
      <c r="A29" s="102"/>
      <c r="B29" s="8" t="s">
        <v>41</v>
      </c>
      <c r="C29" s="9">
        <v>230.16650342801179</v>
      </c>
      <c r="E29" s="7">
        <f>Data6b!D29</f>
        <v>1363.3999999999999</v>
      </c>
      <c r="F29" s="7">
        <f t="shared" si="0"/>
        <v>313.80901077375125</v>
      </c>
    </row>
    <row r="30" spans="1:6" x14ac:dyDescent="0.4">
      <c r="A30" s="102"/>
      <c r="B30" s="8" t="s">
        <v>42</v>
      </c>
      <c r="C30" s="9">
        <v>209.7428958051421</v>
      </c>
      <c r="E30" s="7">
        <f>Data6b!D30</f>
        <v>1028.3</v>
      </c>
      <c r="F30" s="7">
        <f t="shared" si="0"/>
        <v>215.67861975642762</v>
      </c>
    </row>
    <row r="31" spans="1:6" x14ac:dyDescent="0.4">
      <c r="A31" s="102"/>
      <c r="B31" s="8" t="s">
        <v>47</v>
      </c>
      <c r="C31" s="9">
        <v>202.24719101123591</v>
      </c>
      <c r="E31" s="7">
        <f>Data6b!D31</f>
        <v>969.39999999999986</v>
      </c>
      <c r="F31" s="7">
        <f t="shared" si="0"/>
        <v>196.05842696629205</v>
      </c>
    </row>
    <row r="32" spans="1:6" x14ac:dyDescent="0.4">
      <c r="A32" s="103"/>
      <c r="B32" s="8" t="s">
        <v>48</v>
      </c>
      <c r="C32" s="9">
        <v>189.39393939393941</v>
      </c>
      <c r="E32" s="7">
        <f>Data6b!D32</f>
        <v>365</v>
      </c>
      <c r="F32" s="7">
        <f t="shared" si="0"/>
        <v>69.12878787878789</v>
      </c>
    </row>
    <row r="33" spans="1:6" x14ac:dyDescent="0.4">
      <c r="A33" s="101" t="s">
        <v>51</v>
      </c>
      <c r="B33" s="8" t="s">
        <v>77</v>
      </c>
      <c r="C33" s="9">
        <v>125.6544502617801</v>
      </c>
      <c r="E33" s="7">
        <f>Data6b!D33</f>
        <v>863.7</v>
      </c>
      <c r="F33" s="7">
        <f t="shared" si="0"/>
        <v>108.52774869109948</v>
      </c>
    </row>
    <row r="34" spans="1:6" x14ac:dyDescent="0.4">
      <c r="A34" s="102"/>
      <c r="B34" s="8" t="s">
        <v>78</v>
      </c>
      <c r="C34" s="9">
        <v>157.4803149606299</v>
      </c>
      <c r="E34" s="7">
        <f>Data6b!D34</f>
        <v>760.2</v>
      </c>
      <c r="F34" s="7">
        <f t="shared" si="0"/>
        <v>119.71653543307085</v>
      </c>
    </row>
    <row r="35" spans="1:6" x14ac:dyDescent="0.4">
      <c r="A35" s="102"/>
      <c r="B35" s="8" t="s">
        <v>79</v>
      </c>
      <c r="C35" s="9">
        <v>124.7974068071313</v>
      </c>
      <c r="E35" s="7">
        <f>Data6b!D35</f>
        <v>2046.9</v>
      </c>
      <c r="F35" s="7">
        <f t="shared" si="0"/>
        <v>255.44781199351706</v>
      </c>
    </row>
    <row r="36" spans="1:6" x14ac:dyDescent="0.4">
      <c r="A36" s="102"/>
      <c r="B36" s="8" t="s">
        <v>80</v>
      </c>
      <c r="C36" s="9">
        <v>132.8934967012253</v>
      </c>
      <c r="E36" s="7">
        <f>Data6b!D36</f>
        <v>1477.4</v>
      </c>
      <c r="F36" s="7">
        <f t="shared" si="0"/>
        <v>196.33685202639026</v>
      </c>
    </row>
    <row r="37" spans="1:6" x14ac:dyDescent="0.4">
      <c r="A37" s="102"/>
      <c r="B37" s="8" t="s">
        <v>81</v>
      </c>
      <c r="C37" s="9">
        <v>146.38875424139599</v>
      </c>
      <c r="E37" s="7">
        <f>Data6b!D37</f>
        <v>2168.1</v>
      </c>
      <c r="F37" s="7">
        <f t="shared" si="0"/>
        <v>317.3854580707706</v>
      </c>
    </row>
    <row r="38" spans="1:6" x14ac:dyDescent="0.4">
      <c r="A38" s="102"/>
      <c r="B38" s="8" t="s">
        <v>82</v>
      </c>
      <c r="C38" s="9">
        <v>137.3844121532365</v>
      </c>
      <c r="E38" s="7">
        <f>Data6b!D38</f>
        <v>898.60000000000014</v>
      </c>
      <c r="F38" s="7">
        <f t="shared" si="0"/>
        <v>123.45363276089834</v>
      </c>
    </row>
    <row r="39" spans="1:6" x14ac:dyDescent="0.4">
      <c r="A39" s="102"/>
      <c r="B39" s="8" t="s">
        <v>83</v>
      </c>
      <c r="C39" s="9">
        <v>107.62331838565019</v>
      </c>
      <c r="E39" s="7">
        <f>Data6b!D39</f>
        <v>555.5</v>
      </c>
      <c r="F39" s="7">
        <f t="shared" si="0"/>
        <v>59.784753363228681</v>
      </c>
    </row>
    <row r="40" spans="1:6" x14ac:dyDescent="0.4">
      <c r="A40" s="102"/>
      <c r="B40" s="8" t="s">
        <v>84</v>
      </c>
      <c r="C40" s="9">
        <v>116.2790697674419</v>
      </c>
      <c r="E40" s="7">
        <f>Data6b!D40</f>
        <v>1069.8</v>
      </c>
      <c r="F40" s="7">
        <f t="shared" si="0"/>
        <v>124.39534883720934</v>
      </c>
    </row>
    <row r="41" spans="1:6" x14ac:dyDescent="0.4">
      <c r="A41" s="102"/>
      <c r="B41" s="8" t="s">
        <v>85</v>
      </c>
      <c r="C41" s="9">
        <v>99.537037037037038</v>
      </c>
      <c r="E41" s="7">
        <f>Data6b!D41</f>
        <v>493.2</v>
      </c>
      <c r="F41" s="7">
        <f t="shared" si="0"/>
        <v>49.091666666666661</v>
      </c>
    </row>
    <row r="42" spans="1:6" x14ac:dyDescent="0.4">
      <c r="A42" s="102"/>
      <c r="B42" s="8" t="s">
        <v>86</v>
      </c>
      <c r="C42" s="9">
        <v>167.2955974842767</v>
      </c>
      <c r="E42" s="7">
        <f>Data6b!D42</f>
        <v>1831.3999999999999</v>
      </c>
      <c r="F42" s="7">
        <f t="shared" si="0"/>
        <v>306.38515723270433</v>
      </c>
    </row>
    <row r="43" spans="1:6" x14ac:dyDescent="0.4">
      <c r="A43" s="102"/>
      <c r="B43" s="8" t="s">
        <v>87</v>
      </c>
      <c r="C43" s="9">
        <v>114.46629213483151</v>
      </c>
      <c r="E43" s="7">
        <f>Data6b!D43</f>
        <v>1538.7</v>
      </c>
      <c r="F43" s="7">
        <f t="shared" si="0"/>
        <v>176.12928370786526</v>
      </c>
    </row>
    <row r="44" spans="1:6" x14ac:dyDescent="0.4">
      <c r="A44" s="102"/>
      <c r="B44" s="8" t="s">
        <v>88</v>
      </c>
      <c r="C44" s="9">
        <v>147.82608695652169</v>
      </c>
      <c r="E44" s="7">
        <f>Data6b!D44</f>
        <v>197.8</v>
      </c>
      <c r="F44" s="7">
        <f t="shared" si="0"/>
        <v>29.239999999999991</v>
      </c>
    </row>
    <row r="45" spans="1:6" x14ac:dyDescent="0.4">
      <c r="A45" s="102"/>
      <c r="B45" s="8" t="s">
        <v>89</v>
      </c>
      <c r="C45" s="9">
        <v>158.53658536585371</v>
      </c>
      <c r="E45" s="7">
        <f>Data6b!D45</f>
        <v>1769.1000000000001</v>
      </c>
      <c r="F45" s="7">
        <f t="shared" si="0"/>
        <v>280.46707317073185</v>
      </c>
    </row>
    <row r="46" spans="1:6" x14ac:dyDescent="0.4">
      <c r="A46" s="102"/>
      <c r="B46" s="8" t="s">
        <v>90</v>
      </c>
      <c r="C46" s="9">
        <v>133.05174234424501</v>
      </c>
      <c r="E46" s="7">
        <f>Data6b!D46</f>
        <v>1203.0999999999999</v>
      </c>
      <c r="F46" s="7">
        <f t="shared" si="0"/>
        <v>160.07455121436115</v>
      </c>
    </row>
    <row r="47" spans="1:6" x14ac:dyDescent="0.4">
      <c r="A47" s="102"/>
      <c r="B47" s="8" t="s">
        <v>91</v>
      </c>
      <c r="C47" s="9">
        <v>117.4812030075188</v>
      </c>
      <c r="E47" s="7">
        <f>Data6b!D47</f>
        <v>1189.5</v>
      </c>
      <c r="F47" s="7">
        <f t="shared" si="0"/>
        <v>139.74389097744361</v>
      </c>
    </row>
    <row r="48" spans="1:6" x14ac:dyDescent="0.4">
      <c r="A48" s="102"/>
      <c r="B48" s="8" t="s">
        <v>92</v>
      </c>
      <c r="C48" s="9">
        <v>150.19011406844109</v>
      </c>
      <c r="E48" s="7">
        <f>Data6b!D48</f>
        <v>600.4</v>
      </c>
      <c r="F48" s="7">
        <f t="shared" si="0"/>
        <v>90.174144486692015</v>
      </c>
    </row>
    <row r="49" spans="1:6" x14ac:dyDescent="0.4">
      <c r="A49" s="102"/>
      <c r="B49" s="8" t="s">
        <v>93</v>
      </c>
      <c r="C49" s="9">
        <v>138.34329632792489</v>
      </c>
      <c r="E49" s="7">
        <f>Data6b!D49</f>
        <v>1176.1000000000001</v>
      </c>
      <c r="F49" s="7">
        <f t="shared" si="0"/>
        <v>162.7055508112725</v>
      </c>
    </row>
    <row r="50" spans="1:6" x14ac:dyDescent="0.4">
      <c r="A50" s="102"/>
      <c r="B50" s="8" t="s">
        <v>94</v>
      </c>
      <c r="C50" s="9">
        <v>180.80593849416749</v>
      </c>
      <c r="E50" s="7">
        <f>Data6b!D50</f>
        <v>2453.6999999999998</v>
      </c>
      <c r="F50" s="7">
        <f t="shared" si="0"/>
        <v>443.64353128313871</v>
      </c>
    </row>
    <row r="51" spans="1:6" x14ac:dyDescent="0.4">
      <c r="A51" s="103"/>
      <c r="B51" s="8" t="s">
        <v>95</v>
      </c>
      <c r="C51" s="9">
        <v>140.44943820224719</v>
      </c>
      <c r="E51" s="7">
        <f>Data6b!D51</f>
        <v>5808.2000000000007</v>
      </c>
      <c r="F51" s="7">
        <f t="shared" si="0"/>
        <v>815.75842696629218</v>
      </c>
    </row>
    <row r="52" spans="1:6" x14ac:dyDescent="0.4">
      <c r="A52" s="101" t="s">
        <v>52</v>
      </c>
      <c r="B52" s="8" t="s">
        <v>96</v>
      </c>
      <c r="C52" s="9">
        <v>133.91557496360991</v>
      </c>
      <c r="E52" s="7">
        <f>Data6b!D52</f>
        <v>910.90000000000009</v>
      </c>
      <c r="F52" s="7">
        <f t="shared" si="0"/>
        <v>121.98369723435228</v>
      </c>
    </row>
    <row r="53" spans="1:6" x14ac:dyDescent="0.4">
      <c r="A53" s="102"/>
      <c r="B53" s="8" t="s">
        <v>97</v>
      </c>
      <c r="C53" s="9">
        <v>150.1618122977346</v>
      </c>
      <c r="E53" s="7">
        <f>Data6b!D53</f>
        <v>2140.2000000000003</v>
      </c>
      <c r="F53" s="7">
        <f t="shared" si="0"/>
        <v>321.37631067961161</v>
      </c>
    </row>
    <row r="54" spans="1:6" x14ac:dyDescent="0.4">
      <c r="A54" s="102"/>
      <c r="B54" s="8" t="s">
        <v>98</v>
      </c>
      <c r="C54" s="9">
        <v>136.231884057971</v>
      </c>
      <c r="E54" s="7">
        <f>Data6b!D54</f>
        <v>2117.2000000000003</v>
      </c>
      <c r="F54" s="7">
        <f t="shared" si="0"/>
        <v>288.43014492753628</v>
      </c>
    </row>
    <row r="55" spans="1:6" x14ac:dyDescent="0.4">
      <c r="A55" s="102"/>
      <c r="B55" s="8" t="s">
        <v>99</v>
      </c>
      <c r="C55" s="9">
        <v>163.46153846153851</v>
      </c>
      <c r="E55" s="7">
        <f>Data6b!D55</f>
        <v>1052.9000000000001</v>
      </c>
      <c r="F55" s="7">
        <f t="shared" si="0"/>
        <v>172.10865384615391</v>
      </c>
    </row>
    <row r="56" spans="1:6" x14ac:dyDescent="0.4">
      <c r="A56" s="102"/>
      <c r="B56" s="8" t="s">
        <v>100</v>
      </c>
      <c r="C56" s="9">
        <v>175.67567567567571</v>
      </c>
      <c r="E56" s="7">
        <f>Data6b!D56</f>
        <v>77.3</v>
      </c>
      <c r="F56" s="7">
        <f t="shared" si="0"/>
        <v>13.579729729729731</v>
      </c>
    </row>
    <row r="57" spans="1:6" x14ac:dyDescent="0.4">
      <c r="A57" s="102"/>
      <c r="B57" s="8" t="s">
        <v>101</v>
      </c>
      <c r="C57" s="9">
        <v>110.6382978723404</v>
      </c>
      <c r="E57" s="7">
        <f>Data6b!D57</f>
        <v>1034.8</v>
      </c>
      <c r="F57" s="7">
        <f t="shared" si="0"/>
        <v>114.48851063829784</v>
      </c>
    </row>
    <row r="58" spans="1:6" x14ac:dyDescent="0.4">
      <c r="A58" s="102"/>
      <c r="B58" s="8" t="s">
        <v>102</v>
      </c>
      <c r="C58" s="9">
        <v>147.0588235294118</v>
      </c>
      <c r="E58" s="7">
        <f>Data6b!D58</f>
        <v>672.80000000000007</v>
      </c>
      <c r="F58" s="7">
        <f t="shared" si="0"/>
        <v>98.94117647058826</v>
      </c>
    </row>
    <row r="59" spans="1:6" x14ac:dyDescent="0.4">
      <c r="A59" s="102"/>
      <c r="B59" s="8" t="s">
        <v>103</v>
      </c>
      <c r="C59" s="9">
        <v>99.815157116451019</v>
      </c>
      <c r="E59" s="7">
        <f>Data6b!D59</f>
        <v>630.5</v>
      </c>
      <c r="F59" s="7">
        <f t="shared" si="0"/>
        <v>62.933456561922362</v>
      </c>
    </row>
    <row r="60" spans="1:6" x14ac:dyDescent="0.4">
      <c r="A60" s="102"/>
      <c r="B60" s="8" t="s">
        <v>104</v>
      </c>
      <c r="C60" s="9">
        <v>136.58070678127979</v>
      </c>
      <c r="E60" s="7">
        <f>Data6b!D60</f>
        <v>995.3</v>
      </c>
      <c r="F60" s="7">
        <f t="shared" si="0"/>
        <v>135.93877745940779</v>
      </c>
    </row>
    <row r="61" spans="1:6" x14ac:dyDescent="0.4">
      <c r="A61" s="102"/>
      <c r="B61" s="8" t="s">
        <v>105</v>
      </c>
      <c r="C61" s="9">
        <v>104.1162227602906</v>
      </c>
      <c r="E61" s="7">
        <f>Data6b!D61</f>
        <v>786.59999999999991</v>
      </c>
      <c r="F61" s="7">
        <f t="shared" si="0"/>
        <v>81.897820823244572</v>
      </c>
    </row>
    <row r="62" spans="1:6" x14ac:dyDescent="0.4">
      <c r="A62" s="103"/>
      <c r="B62" s="8" t="s">
        <v>106</v>
      </c>
      <c r="C62" s="9">
        <v>103.8907284768212</v>
      </c>
      <c r="E62" s="7">
        <f>Data6b!D62</f>
        <v>4353</v>
      </c>
      <c r="F62" s="7">
        <f t="shared" si="0"/>
        <v>452.23634105960269</v>
      </c>
    </row>
    <row r="63" spans="1:6" x14ac:dyDescent="0.4">
      <c r="A63" s="101" t="s">
        <v>11</v>
      </c>
      <c r="B63" s="8" t="s">
        <v>10</v>
      </c>
      <c r="C63" s="9">
        <v>175.25773195876289</v>
      </c>
      <c r="E63" s="7">
        <f>Data6b!D63</f>
        <v>880.69999999999993</v>
      </c>
      <c r="F63" s="7">
        <f t="shared" si="0"/>
        <v>154.34948453608246</v>
      </c>
    </row>
    <row r="64" spans="1:6" x14ac:dyDescent="0.4">
      <c r="A64" s="102"/>
      <c r="B64" s="8" t="s">
        <v>19</v>
      </c>
      <c r="C64" s="9">
        <v>189.24508790072389</v>
      </c>
      <c r="E64" s="7">
        <f>Data6b!D64</f>
        <v>1186.6000000000001</v>
      </c>
      <c r="F64" s="7">
        <f t="shared" si="0"/>
        <v>224.55822130299899</v>
      </c>
    </row>
    <row r="65" spans="1:6" x14ac:dyDescent="0.4">
      <c r="A65" s="102"/>
      <c r="B65" s="8" t="s">
        <v>21</v>
      </c>
      <c r="C65" s="9">
        <v>198.237885462555</v>
      </c>
      <c r="E65" s="7">
        <f>Data6b!D65</f>
        <v>1554.2</v>
      </c>
      <c r="F65" s="7">
        <f t="shared" si="0"/>
        <v>308.10132158590301</v>
      </c>
    </row>
    <row r="66" spans="1:6" x14ac:dyDescent="0.4">
      <c r="A66" s="102"/>
      <c r="B66" s="8" t="s">
        <v>26</v>
      </c>
      <c r="C66" s="9">
        <v>172.71293375394319</v>
      </c>
      <c r="E66" s="7">
        <f>Data6b!D66</f>
        <v>1616.3</v>
      </c>
      <c r="F66" s="7">
        <f t="shared" si="0"/>
        <v>279.15591482649836</v>
      </c>
    </row>
    <row r="67" spans="1:6" x14ac:dyDescent="0.4">
      <c r="A67" s="102"/>
      <c r="B67" s="8" t="s">
        <v>31</v>
      </c>
      <c r="C67" s="9">
        <v>181.45800316957209</v>
      </c>
      <c r="E67" s="7">
        <f>Data6b!D67</f>
        <v>1612.4</v>
      </c>
      <c r="F67" s="7">
        <f t="shared" si="0"/>
        <v>292.58288431061806</v>
      </c>
    </row>
    <row r="68" spans="1:6" x14ac:dyDescent="0.4">
      <c r="A68" s="102"/>
      <c r="B68" s="8" t="s">
        <v>33</v>
      </c>
      <c r="C68" s="9">
        <v>245.2642073778664</v>
      </c>
      <c r="E68" s="7">
        <f>Data6b!D68</f>
        <v>1536.9</v>
      </c>
      <c r="F68" s="7">
        <f t="shared" si="0"/>
        <v>376.94656031904287</v>
      </c>
    </row>
    <row r="69" spans="1:6" x14ac:dyDescent="0.4">
      <c r="A69" s="102"/>
      <c r="B69" s="8" t="s">
        <v>34</v>
      </c>
      <c r="C69" s="9">
        <v>145.9227467811159</v>
      </c>
      <c r="E69" s="7">
        <f>Data6b!D69</f>
        <v>594.29999999999995</v>
      </c>
      <c r="F69" s="7">
        <f t="shared" ref="F69:F101" si="1">(C69*E69)/1000</f>
        <v>86.721888412017165</v>
      </c>
    </row>
    <row r="70" spans="1:6" x14ac:dyDescent="0.4">
      <c r="A70" s="102"/>
      <c r="B70" s="8" t="s">
        <v>35</v>
      </c>
      <c r="C70" s="9">
        <v>212.19512195121951</v>
      </c>
      <c r="E70" s="7">
        <f>Data6b!D70</f>
        <v>1331.6</v>
      </c>
      <c r="F70" s="7">
        <f t="shared" si="1"/>
        <v>282.55902439024385</v>
      </c>
    </row>
    <row r="71" spans="1:6" x14ac:dyDescent="0.4">
      <c r="A71" s="102"/>
      <c r="B71" s="8" t="s">
        <v>37</v>
      </c>
      <c r="C71" s="9">
        <v>184.16801292407109</v>
      </c>
      <c r="E71" s="7">
        <f>Data6b!D71</f>
        <v>2097.2000000000003</v>
      </c>
      <c r="F71" s="7">
        <f t="shared" si="1"/>
        <v>386.23715670436195</v>
      </c>
    </row>
    <row r="72" spans="1:6" x14ac:dyDescent="0.4">
      <c r="A72" s="102"/>
      <c r="B72" s="8" t="s">
        <v>38</v>
      </c>
      <c r="C72" s="9">
        <v>138.2022471910112</v>
      </c>
      <c r="E72" s="7">
        <f>Data6b!D72</f>
        <v>1023.6999999999999</v>
      </c>
      <c r="F72" s="7">
        <f t="shared" si="1"/>
        <v>141.47764044943816</v>
      </c>
    </row>
    <row r="73" spans="1:6" x14ac:dyDescent="0.4">
      <c r="A73" s="102"/>
      <c r="B73" s="8" t="s">
        <v>39</v>
      </c>
      <c r="C73" s="9">
        <v>195.42619542619539</v>
      </c>
      <c r="E73" s="7">
        <f>Data6b!D73</f>
        <v>786.2</v>
      </c>
      <c r="F73" s="7">
        <f t="shared" si="1"/>
        <v>153.64407484407482</v>
      </c>
    </row>
    <row r="74" spans="1:6" x14ac:dyDescent="0.4">
      <c r="A74" s="102"/>
      <c r="B74" s="8" t="s">
        <v>40</v>
      </c>
      <c r="C74" s="9">
        <v>195.1058201058201</v>
      </c>
      <c r="E74" s="7">
        <f>Data6b!D74</f>
        <v>1948.3999999999999</v>
      </c>
      <c r="F74" s="7">
        <f t="shared" si="1"/>
        <v>380.14417989417984</v>
      </c>
    </row>
    <row r="75" spans="1:6" x14ac:dyDescent="0.4">
      <c r="A75" s="102"/>
      <c r="B75" s="8" t="s">
        <v>43</v>
      </c>
      <c r="C75" s="9">
        <v>196.6701352757544</v>
      </c>
      <c r="E75" s="7">
        <f>Data6b!D75</f>
        <v>2189.5</v>
      </c>
      <c r="F75" s="7">
        <f t="shared" si="1"/>
        <v>430.60926118626429</v>
      </c>
    </row>
    <row r="76" spans="1:6" x14ac:dyDescent="0.4">
      <c r="A76" s="102"/>
      <c r="B76" s="8" t="s">
        <v>44</v>
      </c>
      <c r="C76" s="9">
        <v>183.00653594771239</v>
      </c>
      <c r="E76" s="7">
        <f>Data6b!D76</f>
        <v>436.8</v>
      </c>
      <c r="F76" s="7">
        <f t="shared" si="1"/>
        <v>79.93725490196077</v>
      </c>
    </row>
    <row r="77" spans="1:6" x14ac:dyDescent="0.4">
      <c r="A77" s="102"/>
      <c r="B77" s="8" t="s">
        <v>45</v>
      </c>
      <c r="C77" s="9">
        <v>177.74936061381081</v>
      </c>
      <c r="E77" s="7">
        <f>Data6b!D77</f>
        <v>744.3</v>
      </c>
      <c r="F77" s="7">
        <f t="shared" si="1"/>
        <v>132.29884910485936</v>
      </c>
    </row>
    <row r="78" spans="1:6" x14ac:dyDescent="0.4">
      <c r="A78" s="102"/>
      <c r="B78" s="8" t="s">
        <v>46</v>
      </c>
      <c r="C78" s="9">
        <v>164.1791044776119</v>
      </c>
      <c r="E78" s="7">
        <f>Data6b!D78</f>
        <v>616.29999999999995</v>
      </c>
      <c r="F78" s="7">
        <f t="shared" si="1"/>
        <v>101.1835820895522</v>
      </c>
    </row>
    <row r="79" spans="1:6" x14ac:dyDescent="0.4">
      <c r="A79" s="103"/>
      <c r="B79" s="8" t="s">
        <v>49</v>
      </c>
      <c r="C79" s="9">
        <v>195.04310344827579</v>
      </c>
      <c r="E79" s="7">
        <f>Data6b!D79</f>
        <v>1427.3000000000002</v>
      </c>
      <c r="F79" s="7">
        <f t="shared" si="1"/>
        <v>278.38502155172404</v>
      </c>
    </row>
    <row r="80" spans="1:6" x14ac:dyDescent="0.4">
      <c r="A80" s="101" t="s">
        <v>50</v>
      </c>
      <c r="B80" s="8" t="s">
        <v>107</v>
      </c>
      <c r="C80" s="9">
        <v>211.7647058823529</v>
      </c>
      <c r="E80" s="7">
        <f>Data6b!D80</f>
        <v>1073</v>
      </c>
      <c r="F80" s="7">
        <f t="shared" si="1"/>
        <v>227.22352941176467</v>
      </c>
    </row>
    <row r="81" spans="1:6" x14ac:dyDescent="0.4">
      <c r="A81" s="102"/>
      <c r="B81" s="8" t="s">
        <v>108</v>
      </c>
      <c r="C81" s="9">
        <v>144.03292181069961</v>
      </c>
      <c r="E81" s="7">
        <f>Data6b!D81</f>
        <v>556.4</v>
      </c>
      <c r="F81" s="7">
        <f t="shared" si="1"/>
        <v>80.139917695473258</v>
      </c>
    </row>
    <row r="82" spans="1:6" x14ac:dyDescent="0.4">
      <c r="A82" s="102"/>
      <c r="B82" s="8" t="s">
        <v>109</v>
      </c>
      <c r="C82" s="9">
        <v>122.6290251433613</v>
      </c>
      <c r="E82" s="7">
        <f>Data6b!D82</f>
        <v>3094.9</v>
      </c>
      <c r="F82" s="7">
        <f t="shared" si="1"/>
        <v>379.52456991618891</v>
      </c>
    </row>
    <row r="83" spans="1:6" x14ac:dyDescent="0.4">
      <c r="A83" s="102"/>
      <c r="B83" s="8" t="s">
        <v>110</v>
      </c>
      <c r="C83" s="9">
        <v>38.095238095238102</v>
      </c>
      <c r="E83" s="7">
        <f>Data6b!D83</f>
        <v>117.50000000000001</v>
      </c>
      <c r="F83" s="7">
        <f t="shared" si="1"/>
        <v>4.4761904761904781</v>
      </c>
    </row>
    <row r="84" spans="1:6" x14ac:dyDescent="0.4">
      <c r="A84" s="102"/>
      <c r="B84" s="8" t="s">
        <v>111</v>
      </c>
      <c r="C84" s="9">
        <v>139.7459165154265</v>
      </c>
      <c r="E84" s="7">
        <f>Data6b!D84</f>
        <v>1464.6999999999998</v>
      </c>
      <c r="F84" s="7">
        <f t="shared" si="1"/>
        <v>204.68584392014517</v>
      </c>
    </row>
    <row r="85" spans="1:6" x14ac:dyDescent="0.4">
      <c r="A85" s="102"/>
      <c r="B85" s="8" t="s">
        <v>112</v>
      </c>
      <c r="C85" s="9">
        <v>179.73462002412549</v>
      </c>
      <c r="E85" s="7">
        <f>Data6b!D85</f>
        <v>1224.8999999999999</v>
      </c>
      <c r="F85" s="7">
        <f t="shared" si="1"/>
        <v>220.1569360675513</v>
      </c>
    </row>
    <row r="86" spans="1:6" x14ac:dyDescent="0.4">
      <c r="A86" s="102"/>
      <c r="B86" s="8" t="s">
        <v>113</v>
      </c>
      <c r="C86" s="9">
        <v>174.32646592709989</v>
      </c>
      <c r="E86" s="7">
        <f>Data6b!D86</f>
        <v>1384.7</v>
      </c>
      <c r="F86" s="7">
        <f t="shared" si="1"/>
        <v>241.38985736925522</v>
      </c>
    </row>
    <row r="87" spans="1:6" x14ac:dyDescent="0.4">
      <c r="A87" s="102"/>
      <c r="B87" s="8" t="s">
        <v>114</v>
      </c>
      <c r="C87" s="9">
        <v>153.16901408450701</v>
      </c>
      <c r="E87" s="7">
        <f>Data6b!D87</f>
        <v>771</v>
      </c>
      <c r="F87" s="7">
        <f t="shared" si="1"/>
        <v>118.0933098591549</v>
      </c>
    </row>
    <row r="88" spans="1:6" x14ac:dyDescent="0.4">
      <c r="A88" s="102"/>
      <c r="B88" s="8" t="s">
        <v>115</v>
      </c>
      <c r="C88" s="9">
        <v>177.13270142180099</v>
      </c>
      <c r="E88" s="7">
        <f>Data6b!D88</f>
        <v>2018.3</v>
      </c>
      <c r="F88" s="7">
        <f t="shared" si="1"/>
        <v>357.50693127962091</v>
      </c>
    </row>
    <row r="89" spans="1:6" x14ac:dyDescent="0.4">
      <c r="A89" s="102"/>
      <c r="B89" s="8" t="s">
        <v>116</v>
      </c>
      <c r="C89" s="9">
        <v>151.41955835962139</v>
      </c>
      <c r="E89" s="7">
        <f>Data6b!D89</f>
        <v>449.5</v>
      </c>
      <c r="F89" s="7">
        <f t="shared" si="1"/>
        <v>68.063091482649824</v>
      </c>
    </row>
    <row r="90" spans="1:6" x14ac:dyDescent="0.4">
      <c r="A90" s="102"/>
      <c r="B90" s="8" t="s">
        <v>117</v>
      </c>
      <c r="C90" s="9">
        <v>151.84049079754601</v>
      </c>
      <c r="E90" s="7">
        <f>Data6b!D90</f>
        <v>792</v>
      </c>
      <c r="F90" s="7">
        <f t="shared" si="1"/>
        <v>120.25766871165644</v>
      </c>
    </row>
    <row r="91" spans="1:6" x14ac:dyDescent="0.4">
      <c r="A91" s="102"/>
      <c r="B91" s="8" t="s">
        <v>118</v>
      </c>
      <c r="C91" s="9">
        <v>139.11620294599021</v>
      </c>
      <c r="E91" s="7">
        <f>Data6b!D91</f>
        <v>620.29999999999995</v>
      </c>
      <c r="F91" s="7">
        <f t="shared" si="1"/>
        <v>86.293780687397728</v>
      </c>
    </row>
    <row r="92" spans="1:6" x14ac:dyDescent="0.4">
      <c r="A92" s="102"/>
      <c r="B92" s="8" t="s">
        <v>119</v>
      </c>
      <c r="C92" s="9">
        <v>152.8497409326425</v>
      </c>
      <c r="E92" s="7">
        <f>Data6b!D92</f>
        <v>1003.6</v>
      </c>
      <c r="F92" s="7">
        <f t="shared" si="1"/>
        <v>153.40000000000003</v>
      </c>
    </row>
    <row r="93" spans="1:6" x14ac:dyDescent="0.4">
      <c r="A93" s="102"/>
      <c r="B93" s="8" t="s">
        <v>120</v>
      </c>
      <c r="C93" s="9">
        <v>182.06209275584521</v>
      </c>
      <c r="E93" s="7">
        <f>Data6b!D93</f>
        <v>4394.8999999999996</v>
      </c>
      <c r="F93" s="7">
        <f t="shared" si="1"/>
        <v>800.14469145266412</v>
      </c>
    </row>
    <row r="94" spans="1:6" x14ac:dyDescent="0.4">
      <c r="A94" s="102"/>
      <c r="B94" s="8" t="s">
        <v>121</v>
      </c>
      <c r="C94" s="9">
        <v>173.1974921630094</v>
      </c>
      <c r="E94" s="7">
        <f>Data6b!D94</f>
        <v>1956.7000000000003</v>
      </c>
      <c r="F94" s="7">
        <f t="shared" si="1"/>
        <v>338.89553291536055</v>
      </c>
    </row>
    <row r="95" spans="1:6" x14ac:dyDescent="0.4">
      <c r="A95" s="102"/>
      <c r="B95" s="8" t="s">
        <v>122</v>
      </c>
      <c r="C95" s="9">
        <v>172.80995691718519</v>
      </c>
      <c r="E95" s="7">
        <f>Data6b!D95</f>
        <v>2221.1</v>
      </c>
      <c r="F95" s="7">
        <f t="shared" si="1"/>
        <v>383.82819530875997</v>
      </c>
    </row>
    <row r="96" spans="1:6" x14ac:dyDescent="0.4">
      <c r="A96" s="102"/>
      <c r="B96" s="8" t="s">
        <v>123</v>
      </c>
      <c r="C96" s="9">
        <v>172.4479682854311</v>
      </c>
      <c r="E96" s="7">
        <f>Data6b!D96</f>
        <v>1250</v>
      </c>
      <c r="F96" s="7">
        <f t="shared" si="1"/>
        <v>215.55996035678888</v>
      </c>
    </row>
    <row r="97" spans="1:6" x14ac:dyDescent="0.4">
      <c r="A97" s="102"/>
      <c r="B97" s="8" t="s">
        <v>124</v>
      </c>
      <c r="C97" s="9">
        <v>113.658070678128</v>
      </c>
      <c r="E97" s="7">
        <f>Data6b!D97</f>
        <v>1238.8</v>
      </c>
      <c r="F97" s="7">
        <f t="shared" si="1"/>
        <v>140.79961795606496</v>
      </c>
    </row>
    <row r="98" spans="1:6" x14ac:dyDescent="0.4">
      <c r="A98" s="102"/>
      <c r="B98" s="8" t="s">
        <v>125</v>
      </c>
      <c r="C98" s="9">
        <v>138.69625520110961</v>
      </c>
      <c r="E98" s="7">
        <f>Data6b!D98</f>
        <v>961.5</v>
      </c>
      <c r="F98" s="7">
        <f t="shared" si="1"/>
        <v>133.35644937586687</v>
      </c>
    </row>
    <row r="99" spans="1:6" x14ac:dyDescent="0.4">
      <c r="A99" s="102"/>
      <c r="B99" s="8" t="s">
        <v>126</v>
      </c>
      <c r="C99" s="9">
        <v>134.84162895927599</v>
      </c>
      <c r="E99" s="7">
        <f>Data6b!D99</f>
        <v>2377.5</v>
      </c>
      <c r="F99" s="7">
        <f t="shared" si="1"/>
        <v>320.58597285067867</v>
      </c>
    </row>
    <row r="100" spans="1:6" x14ac:dyDescent="0.4">
      <c r="A100" s="102"/>
      <c r="B100" s="8" t="s">
        <v>127</v>
      </c>
      <c r="C100" s="9">
        <v>198.34710743801651</v>
      </c>
      <c r="E100" s="7">
        <f>Data6b!D100</f>
        <v>259</v>
      </c>
      <c r="F100" s="7">
        <f t="shared" si="1"/>
        <v>51.371900826446279</v>
      </c>
    </row>
    <row r="101" spans="1:6" x14ac:dyDescent="0.4">
      <c r="A101" s="103"/>
      <c r="B101" s="8" t="s">
        <v>128</v>
      </c>
      <c r="C101" s="9">
        <v>182.59518259518259</v>
      </c>
      <c r="E101" s="7">
        <f>Data6b!D101</f>
        <v>1769.4</v>
      </c>
      <c r="F101" s="7">
        <f t="shared" si="1"/>
        <v>323.08391608391611</v>
      </c>
    </row>
    <row r="102" spans="1:6" ht="32.25" customHeight="1" x14ac:dyDescent="0.4">
      <c r="A102" s="104" t="s">
        <v>129</v>
      </c>
      <c r="B102" s="96"/>
      <c r="C102" s="96"/>
    </row>
    <row r="103" spans="1:6" ht="30" customHeight="1" x14ac:dyDescent="0.4">
      <c r="A103" s="96" t="s">
        <v>130</v>
      </c>
      <c r="B103" s="96"/>
      <c r="C103" s="96"/>
    </row>
    <row r="104" spans="1:6" ht="68.25" customHeight="1" x14ac:dyDescent="0.4">
      <c r="A104" s="96" t="s">
        <v>131</v>
      </c>
      <c r="B104" s="96"/>
      <c r="C104" s="96"/>
    </row>
    <row r="105" spans="1:6" ht="62.25" customHeight="1" x14ac:dyDescent="0.4">
      <c r="A105" s="96" t="s">
        <v>132</v>
      </c>
      <c r="B105" s="96"/>
      <c r="C105" s="96"/>
    </row>
    <row r="106" spans="1:6" x14ac:dyDescent="0.4">
      <c r="A106" s="96" t="s">
        <v>133</v>
      </c>
      <c r="B106" s="96"/>
      <c r="C106" s="96"/>
    </row>
    <row r="109" spans="1:6" x14ac:dyDescent="0.4">
      <c r="A109" s="15" t="s">
        <v>144</v>
      </c>
    </row>
    <row r="111" spans="1:6" x14ac:dyDescent="0.4">
      <c r="A111" s="15" t="s">
        <v>2</v>
      </c>
    </row>
    <row r="112" spans="1:6" x14ac:dyDescent="0.4">
      <c r="B112" s="10" t="s">
        <v>145</v>
      </c>
      <c r="C112" s="11" t="s">
        <v>137</v>
      </c>
      <c r="F112" s="7" t="s">
        <v>203</v>
      </c>
    </row>
    <row r="113" spans="1:7" x14ac:dyDescent="0.4">
      <c r="A113" s="10" t="str">
        <f>B4</f>
        <v>Albertslund</v>
      </c>
      <c r="B113" s="46">
        <f>C4</f>
        <v>243.0703624733475</v>
      </c>
      <c r="C113" s="11">
        <f>C$3</f>
        <v>163.81376403163929</v>
      </c>
      <c r="E113" s="7" t="s">
        <v>202</v>
      </c>
      <c r="F113" s="107">
        <f>SUM(F4:F32)</f>
        <v>6500.1230422652498</v>
      </c>
      <c r="G113" s="107">
        <f>MROUND(F113,100)</f>
        <v>6500</v>
      </c>
    </row>
    <row r="114" spans="1:7" x14ac:dyDescent="0.4">
      <c r="A114" s="83" t="str">
        <f t="shared" ref="A114:B114" si="2">B5</f>
        <v>Allerød</v>
      </c>
      <c r="B114" s="46">
        <f t="shared" si="2"/>
        <v>178.57142857142861</v>
      </c>
      <c r="C114" s="11">
        <f t="shared" ref="C114:C141" si="3">C$3</f>
        <v>163.81376403163929</v>
      </c>
      <c r="E114" s="7" t="s">
        <v>51</v>
      </c>
      <c r="F114" s="107">
        <f>SUM(F33:F51)</f>
        <v>3958.4614176933528</v>
      </c>
      <c r="G114" s="107">
        <f>MROUND(F114,100)</f>
        <v>4000</v>
      </c>
    </row>
    <row r="115" spans="1:7" x14ac:dyDescent="0.4">
      <c r="A115" s="83" t="str">
        <f t="shared" ref="A115:B115" si="4">B6</f>
        <v>Ballerup</v>
      </c>
      <c r="B115" s="46">
        <f t="shared" si="4"/>
        <v>227.7227722772277</v>
      </c>
      <c r="C115" s="11">
        <f t="shared" si="3"/>
        <v>163.81376403163929</v>
      </c>
      <c r="E115" s="7" t="s">
        <v>52</v>
      </c>
      <c r="F115" s="107">
        <f>SUM(F52:F62)</f>
        <v>1863.9146194304474</v>
      </c>
      <c r="G115" s="107">
        <f>MROUND(F115,100)</f>
        <v>1900</v>
      </c>
    </row>
    <row r="116" spans="1:7" x14ac:dyDescent="0.4">
      <c r="A116" s="83" t="str">
        <f t="shared" ref="A116:B116" si="5">B7</f>
        <v>Bornholm</v>
      </c>
      <c r="B116" s="46">
        <f t="shared" si="5"/>
        <v>176.19603267211201</v>
      </c>
      <c r="C116" s="11">
        <f t="shared" si="3"/>
        <v>163.81376403163929</v>
      </c>
      <c r="E116" s="7" t="s">
        <v>11</v>
      </c>
      <c r="F116" s="107">
        <f>SUM(F63:F79)</f>
        <v>4088.8923204098205</v>
      </c>
      <c r="G116" s="107">
        <f>MROUND(F116,100)</f>
        <v>4100</v>
      </c>
    </row>
    <row r="117" spans="1:7" x14ac:dyDescent="0.4">
      <c r="A117" s="83" t="str">
        <f t="shared" ref="A117:B117" si="6">B8</f>
        <v>Brøndby</v>
      </c>
      <c r="B117" s="46">
        <f t="shared" si="6"/>
        <v>223.07692307692309</v>
      </c>
      <c r="C117" s="11">
        <f t="shared" si="3"/>
        <v>163.81376403163929</v>
      </c>
      <c r="E117" s="7" t="s">
        <v>50</v>
      </c>
      <c r="F117" s="107">
        <f>SUM(F80:F101)</f>
        <v>4968.8378640035944</v>
      </c>
      <c r="G117" s="107">
        <f>MROUND(F117,100)</f>
        <v>5000</v>
      </c>
    </row>
    <row r="118" spans="1:7" x14ac:dyDescent="0.4">
      <c r="A118" s="83" t="str">
        <f t="shared" ref="A118:B118" si="7">B9</f>
        <v>Dragør</v>
      </c>
      <c r="B118" s="46">
        <f t="shared" si="7"/>
        <v>200.6269592476489</v>
      </c>
      <c r="C118" s="11">
        <f t="shared" si="3"/>
        <v>163.81376403163929</v>
      </c>
    </row>
    <row r="119" spans="1:7" x14ac:dyDescent="0.4">
      <c r="A119" s="83" t="str">
        <f t="shared" ref="A119:B119" si="8">B10</f>
        <v>Egedal</v>
      </c>
      <c r="B119" s="46">
        <f t="shared" si="8"/>
        <v>213.61058601134221</v>
      </c>
      <c r="C119" s="11">
        <f t="shared" si="3"/>
        <v>163.81376403163929</v>
      </c>
    </row>
    <row r="120" spans="1:7" x14ac:dyDescent="0.4">
      <c r="A120" s="83" t="str">
        <f t="shared" ref="A120:B120" si="9">B11</f>
        <v>Fredensborg</v>
      </c>
      <c r="B120" s="46">
        <f t="shared" si="9"/>
        <v>188.0239520958084</v>
      </c>
      <c r="C120" s="11">
        <f t="shared" si="3"/>
        <v>163.81376403163929</v>
      </c>
    </row>
    <row r="121" spans="1:7" x14ac:dyDescent="0.4">
      <c r="A121" s="83" t="str">
        <f t="shared" ref="A121:B121" si="10">B12</f>
        <v>Frederiksberg</v>
      </c>
      <c r="B121" s="46">
        <f t="shared" si="10"/>
        <v>165.41786743515851</v>
      </c>
      <c r="C121" s="11">
        <f t="shared" si="3"/>
        <v>163.81376403163929</v>
      </c>
    </row>
    <row r="122" spans="1:7" x14ac:dyDescent="0.4">
      <c r="A122" s="83" t="str">
        <f t="shared" ref="A122:B122" si="11">B13</f>
        <v>Frederikssund</v>
      </c>
      <c r="B122" s="46">
        <f t="shared" si="11"/>
        <v>192.9480901077375</v>
      </c>
      <c r="C122" s="11">
        <f t="shared" si="3"/>
        <v>163.81376403163929</v>
      </c>
    </row>
    <row r="123" spans="1:7" x14ac:dyDescent="0.4">
      <c r="A123" s="83" t="str">
        <f t="shared" ref="A123:B123" si="12">B14</f>
        <v>Furesø</v>
      </c>
      <c r="B123" s="46">
        <f t="shared" si="12"/>
        <v>198.32735961768219</v>
      </c>
      <c r="C123" s="11">
        <f t="shared" si="3"/>
        <v>163.81376403163929</v>
      </c>
    </row>
    <row r="124" spans="1:7" x14ac:dyDescent="0.4">
      <c r="A124" s="83" t="str">
        <f t="shared" ref="A124:B124" si="13">B15</f>
        <v>Gentofte</v>
      </c>
      <c r="B124" s="46">
        <f t="shared" si="13"/>
        <v>195.0321987120515</v>
      </c>
      <c r="C124" s="11">
        <f t="shared" si="3"/>
        <v>163.81376403163929</v>
      </c>
    </row>
    <row r="125" spans="1:7" x14ac:dyDescent="0.4">
      <c r="A125" s="83" t="str">
        <f t="shared" ref="A125:B125" si="14">B16</f>
        <v>Gladsaxe</v>
      </c>
      <c r="B125" s="46">
        <f t="shared" si="14"/>
        <v>217.59259259259261</v>
      </c>
      <c r="C125" s="11">
        <f t="shared" si="3"/>
        <v>163.81376403163929</v>
      </c>
    </row>
    <row r="126" spans="1:7" x14ac:dyDescent="0.4">
      <c r="A126" s="83" t="str">
        <f t="shared" ref="A126:B126" si="15">B17</f>
        <v>Glostrup</v>
      </c>
      <c r="B126" s="46">
        <f t="shared" si="15"/>
        <v>146.72686230248311</v>
      </c>
      <c r="C126" s="11">
        <f t="shared" si="3"/>
        <v>163.81376403163929</v>
      </c>
    </row>
    <row r="127" spans="1:7" x14ac:dyDescent="0.4">
      <c r="A127" s="83" t="str">
        <f t="shared" ref="A127:B127" si="16">B18</f>
        <v>Gribskov</v>
      </c>
      <c r="B127" s="46">
        <f t="shared" si="16"/>
        <v>161.14790286975719</v>
      </c>
      <c r="C127" s="11">
        <f t="shared" si="3"/>
        <v>163.81376403163929</v>
      </c>
    </row>
    <row r="128" spans="1:7" x14ac:dyDescent="0.4">
      <c r="A128" s="83" t="str">
        <f t="shared" ref="A128:B128" si="17">B19</f>
        <v>Halsnæs</v>
      </c>
      <c r="B128" s="46">
        <f t="shared" si="17"/>
        <v>184.17266187050359</v>
      </c>
      <c r="C128" s="11">
        <f t="shared" si="3"/>
        <v>163.81376403163929</v>
      </c>
    </row>
    <row r="129" spans="1:3" x14ac:dyDescent="0.4">
      <c r="A129" s="83" t="str">
        <f t="shared" ref="A129:B129" si="18">B20</f>
        <v>Helsingør</v>
      </c>
      <c r="B129" s="46">
        <f t="shared" si="18"/>
        <v>188.1977671451356</v>
      </c>
      <c r="C129" s="11">
        <f t="shared" si="3"/>
        <v>163.81376403163929</v>
      </c>
    </row>
    <row r="130" spans="1:3" x14ac:dyDescent="0.4">
      <c r="A130" s="83" t="str">
        <f t="shared" ref="A130:B130" si="19">B21</f>
        <v>Herlev</v>
      </c>
      <c r="B130" s="46">
        <f t="shared" si="19"/>
        <v>167.96875</v>
      </c>
      <c r="C130" s="11">
        <f t="shared" si="3"/>
        <v>163.81376403163929</v>
      </c>
    </row>
    <row r="131" spans="1:3" x14ac:dyDescent="0.4">
      <c r="A131" s="83" t="str">
        <f t="shared" ref="A131:B131" si="20">B22</f>
        <v>Hillerød</v>
      </c>
      <c r="B131" s="46">
        <f t="shared" si="20"/>
        <v>224.42244224422441</v>
      </c>
      <c r="C131" s="11">
        <f t="shared" si="3"/>
        <v>163.81376403163929</v>
      </c>
    </row>
    <row r="132" spans="1:3" x14ac:dyDescent="0.4">
      <c r="A132" s="83" t="str">
        <f t="shared" ref="A132:B132" si="21">B23</f>
        <v>Hvidovre</v>
      </c>
      <c r="B132" s="46">
        <f t="shared" si="21"/>
        <v>250.62656641604011</v>
      </c>
      <c r="C132" s="11">
        <f t="shared" si="3"/>
        <v>163.81376403163929</v>
      </c>
    </row>
    <row r="133" spans="1:3" x14ac:dyDescent="0.4">
      <c r="A133" s="83" t="str">
        <f t="shared" ref="A133:B133" si="22">B24</f>
        <v>Høje-Taastrup</v>
      </c>
      <c r="B133" s="46">
        <f t="shared" si="22"/>
        <v>151.97132616487451</v>
      </c>
      <c r="C133" s="11">
        <f t="shared" si="3"/>
        <v>163.81376403163929</v>
      </c>
    </row>
    <row r="134" spans="1:3" x14ac:dyDescent="0.4">
      <c r="A134" s="83" t="str">
        <f t="shared" ref="A134:B134" si="23">B25</f>
        <v>Hørsholm</v>
      </c>
      <c r="B134" s="46">
        <f t="shared" si="23"/>
        <v>228.4644194756554</v>
      </c>
      <c r="C134" s="11">
        <f t="shared" si="3"/>
        <v>163.81376403163929</v>
      </c>
    </row>
    <row r="135" spans="1:3" x14ac:dyDescent="0.4">
      <c r="A135" s="83" t="str">
        <f t="shared" ref="A135:B135" si="24">B26</f>
        <v>Ishøj</v>
      </c>
      <c r="B135" s="46">
        <f t="shared" si="24"/>
        <v>141.9558359621451</v>
      </c>
      <c r="C135" s="11">
        <f t="shared" si="3"/>
        <v>163.81376403163929</v>
      </c>
    </row>
    <row r="136" spans="1:3" x14ac:dyDescent="0.4">
      <c r="A136" s="83" t="str">
        <f t="shared" ref="A136:B136" si="25">B27</f>
        <v>København</v>
      </c>
      <c r="B136" s="46">
        <f t="shared" si="25"/>
        <v>149.3936614694793</v>
      </c>
      <c r="C136" s="11">
        <f t="shared" si="3"/>
        <v>163.81376403163929</v>
      </c>
    </row>
    <row r="137" spans="1:3" x14ac:dyDescent="0.4">
      <c r="A137" s="83" t="str">
        <f>B28</f>
        <v>Lyngby-Taarbæk</v>
      </c>
      <c r="B137" s="46" t="str">
        <f>C28</f>
        <v>-</v>
      </c>
      <c r="C137" s="11">
        <f t="shared" si="3"/>
        <v>163.81376403163929</v>
      </c>
    </row>
    <row r="138" spans="1:3" x14ac:dyDescent="0.4">
      <c r="A138" s="83" t="str">
        <f t="shared" ref="A138:B138" si="26">B29</f>
        <v>Rudersdal</v>
      </c>
      <c r="B138" s="46">
        <f t="shared" si="26"/>
        <v>230.16650342801179</v>
      </c>
      <c r="C138" s="11">
        <f t="shared" si="3"/>
        <v>163.81376403163929</v>
      </c>
    </row>
    <row r="139" spans="1:3" x14ac:dyDescent="0.4">
      <c r="A139" s="83" t="str">
        <f t="shared" ref="A139:B139" si="27">B30</f>
        <v>Rødovre</v>
      </c>
      <c r="B139" s="46">
        <f t="shared" si="27"/>
        <v>209.7428958051421</v>
      </c>
      <c r="C139" s="11">
        <f t="shared" si="3"/>
        <v>163.81376403163929</v>
      </c>
    </row>
    <row r="140" spans="1:3" x14ac:dyDescent="0.4">
      <c r="A140" s="83" t="str">
        <f t="shared" ref="A140:B140" si="28">B31</f>
        <v>Tårnby</v>
      </c>
      <c r="B140" s="46">
        <f t="shared" si="28"/>
        <v>202.24719101123591</v>
      </c>
      <c r="C140" s="11">
        <f t="shared" si="3"/>
        <v>163.81376403163929</v>
      </c>
    </row>
    <row r="141" spans="1:3" x14ac:dyDescent="0.4">
      <c r="A141" s="83" t="str">
        <f t="shared" ref="A141:B141" si="29">B32</f>
        <v>Vallensbæk</v>
      </c>
      <c r="B141" s="46">
        <f t="shared" si="29"/>
        <v>189.39393939393941</v>
      </c>
      <c r="C141" s="11">
        <f t="shared" si="3"/>
        <v>163.81376403163929</v>
      </c>
    </row>
    <row r="142" spans="1:3" x14ac:dyDescent="0.4">
      <c r="A142" s="83"/>
      <c r="B142" s="46"/>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G103"/>
  <sheetViews>
    <sheetView workbookViewId="0">
      <selection sqref="A1:XFD1048576"/>
    </sheetView>
  </sheetViews>
  <sheetFormatPr defaultColWidth="9.0703125" defaultRowHeight="17" x14ac:dyDescent="0.45"/>
  <cols>
    <col min="1" max="1" width="16.2109375" style="44" customWidth="1"/>
    <col min="2" max="2" width="20.5" style="44" customWidth="1"/>
    <col min="3" max="7" width="16.2109375" style="44" customWidth="1"/>
    <col min="8" max="16384" width="9.0703125" style="44"/>
  </cols>
  <sheetData>
    <row r="1" spans="1:7" ht="17.5" x14ac:dyDescent="0.45">
      <c r="A1" s="75" t="s">
        <v>201</v>
      </c>
    </row>
    <row r="2" spans="1:7" x14ac:dyDescent="0.45">
      <c r="A2" s="62">
        <v>2023</v>
      </c>
    </row>
    <row r="3" spans="1:7" s="85" customFormat="1" ht="43.5" x14ac:dyDescent="0.45">
      <c r="A3" s="76" t="s">
        <v>183</v>
      </c>
      <c r="B3" s="53" t="s">
        <v>196</v>
      </c>
      <c r="C3" s="77" t="s">
        <v>184</v>
      </c>
      <c r="D3" s="78" t="s">
        <v>221</v>
      </c>
      <c r="E3" s="78" t="s">
        <v>197</v>
      </c>
      <c r="F3" s="77" t="s">
        <v>198</v>
      </c>
      <c r="G3" s="106" t="s">
        <v>199</v>
      </c>
    </row>
    <row r="4" spans="1:7" s="69" customFormat="1" x14ac:dyDescent="0.45">
      <c r="A4" s="81">
        <v>165</v>
      </c>
      <c r="B4" s="74" t="s">
        <v>2</v>
      </c>
      <c r="C4" s="66" t="s">
        <v>1</v>
      </c>
      <c r="D4" s="82">
        <v>663.8</v>
      </c>
      <c r="E4" s="82">
        <v>36.599999999999994</v>
      </c>
      <c r="F4" s="82">
        <v>245.9</v>
      </c>
      <c r="G4" s="69">
        <v>282.5</v>
      </c>
    </row>
    <row r="5" spans="1:7" s="69" customFormat="1" x14ac:dyDescent="0.45">
      <c r="A5" s="81">
        <v>201</v>
      </c>
      <c r="B5" s="74" t="s">
        <v>2</v>
      </c>
      <c r="C5" s="66" t="s">
        <v>3</v>
      </c>
      <c r="D5" s="82">
        <v>477.00000000000006</v>
      </c>
      <c r="E5" s="82">
        <v>57.599999999999994</v>
      </c>
      <c r="F5" s="82">
        <v>173.1</v>
      </c>
      <c r="G5" s="69">
        <v>230.7</v>
      </c>
    </row>
    <row r="6" spans="1:7" s="69" customFormat="1" x14ac:dyDescent="0.45">
      <c r="A6" s="81">
        <v>151</v>
      </c>
      <c r="B6" s="74" t="s">
        <v>2</v>
      </c>
      <c r="C6" s="66" t="s">
        <v>5</v>
      </c>
      <c r="D6" s="82">
        <v>1447</v>
      </c>
      <c r="E6" s="82">
        <v>69.400000000000006</v>
      </c>
      <c r="F6" s="82">
        <v>491.6</v>
      </c>
      <c r="G6" s="69">
        <v>561</v>
      </c>
    </row>
    <row r="7" spans="1:7" s="69" customFormat="1" x14ac:dyDescent="0.45">
      <c r="A7" s="81">
        <v>400</v>
      </c>
      <c r="B7" s="74" t="s">
        <v>2</v>
      </c>
      <c r="C7" s="66" t="s">
        <v>6</v>
      </c>
      <c r="D7" s="82">
        <v>1029</v>
      </c>
      <c r="E7" s="82">
        <v>114.60000000000001</v>
      </c>
      <c r="F7" s="82">
        <v>385.8</v>
      </c>
      <c r="G7" s="69">
        <v>500.4</v>
      </c>
    </row>
    <row r="8" spans="1:7" s="69" customFormat="1" x14ac:dyDescent="0.45">
      <c r="A8" s="81">
        <v>153</v>
      </c>
      <c r="B8" s="74" t="s">
        <v>2</v>
      </c>
      <c r="C8" s="66" t="s">
        <v>7</v>
      </c>
      <c r="D8" s="82">
        <v>774.59999999999991</v>
      </c>
      <c r="E8" s="82">
        <v>61.5</v>
      </c>
      <c r="F8" s="82">
        <v>235.2</v>
      </c>
      <c r="G8" s="69">
        <v>296.7</v>
      </c>
    </row>
    <row r="9" spans="1:7" s="69" customFormat="1" x14ac:dyDescent="0.45">
      <c r="A9" s="81">
        <v>155</v>
      </c>
      <c r="B9" s="74" t="s">
        <v>2</v>
      </c>
      <c r="C9" s="66" t="s">
        <v>8</v>
      </c>
      <c r="D9" s="82">
        <v>411.4</v>
      </c>
      <c r="E9" s="82">
        <v>14.5</v>
      </c>
      <c r="F9" s="82">
        <v>162.69999999999999</v>
      </c>
      <c r="G9" s="69">
        <v>177.20000000000002</v>
      </c>
    </row>
    <row r="10" spans="1:7" s="69" customFormat="1" x14ac:dyDescent="0.45">
      <c r="A10" s="81">
        <v>240</v>
      </c>
      <c r="B10" s="74" t="s">
        <v>2</v>
      </c>
      <c r="C10" s="66" t="s">
        <v>9</v>
      </c>
      <c r="D10" s="82">
        <v>689.5</v>
      </c>
      <c r="E10" s="82">
        <v>50.6</v>
      </c>
      <c r="F10" s="82">
        <v>250.7</v>
      </c>
      <c r="G10" s="69">
        <v>301.3</v>
      </c>
    </row>
    <row r="11" spans="1:7" s="69" customFormat="1" x14ac:dyDescent="0.45">
      <c r="A11" s="81">
        <v>210</v>
      </c>
      <c r="B11" s="74" t="s">
        <v>2</v>
      </c>
      <c r="C11" s="66" t="s">
        <v>12</v>
      </c>
      <c r="D11" s="82">
        <v>871.8</v>
      </c>
      <c r="E11" s="82">
        <v>20.9</v>
      </c>
      <c r="F11" s="82">
        <v>457.3</v>
      </c>
      <c r="G11" s="69">
        <v>478.20000000000005</v>
      </c>
    </row>
    <row r="12" spans="1:7" s="69" customFormat="1" x14ac:dyDescent="0.45">
      <c r="A12" s="81">
        <v>147</v>
      </c>
      <c r="B12" s="74" t="s">
        <v>2</v>
      </c>
      <c r="C12" s="66" t="s">
        <v>13</v>
      </c>
      <c r="D12" s="82">
        <v>2179</v>
      </c>
      <c r="E12" s="82">
        <v>115.3</v>
      </c>
      <c r="F12" s="82">
        <v>993.8</v>
      </c>
      <c r="G12" s="69">
        <v>1109.0999999999999</v>
      </c>
    </row>
    <row r="13" spans="1:7" s="69" customFormat="1" x14ac:dyDescent="0.45">
      <c r="A13" s="81">
        <v>250</v>
      </c>
      <c r="B13" s="74" t="s">
        <v>2</v>
      </c>
      <c r="C13" s="66" t="s">
        <v>14</v>
      </c>
      <c r="D13" s="82">
        <v>936.3</v>
      </c>
      <c r="E13" s="82">
        <v>123.10000000000001</v>
      </c>
      <c r="F13" s="82">
        <v>475.3</v>
      </c>
      <c r="G13" s="69">
        <v>598.40000000000009</v>
      </c>
    </row>
    <row r="14" spans="1:7" s="69" customFormat="1" x14ac:dyDescent="0.45">
      <c r="A14" s="81">
        <v>190</v>
      </c>
      <c r="B14" s="74" t="s">
        <v>2</v>
      </c>
      <c r="C14" s="66" t="s">
        <v>15</v>
      </c>
      <c r="D14" s="82">
        <v>1019.3</v>
      </c>
      <c r="E14" s="82">
        <v>72.5</v>
      </c>
      <c r="F14" s="82">
        <v>390.5</v>
      </c>
      <c r="G14" s="69">
        <v>463</v>
      </c>
    </row>
    <row r="15" spans="1:7" s="69" customFormat="1" x14ac:dyDescent="0.45">
      <c r="A15" s="81">
        <v>157</v>
      </c>
      <c r="B15" s="74" t="s">
        <v>2</v>
      </c>
      <c r="C15" s="66" t="s">
        <v>16</v>
      </c>
      <c r="D15" s="82">
        <v>1457.5</v>
      </c>
      <c r="E15" s="82">
        <v>116.49999999999999</v>
      </c>
      <c r="F15" s="82">
        <v>471.40000000000003</v>
      </c>
      <c r="G15" s="69">
        <v>587.9</v>
      </c>
    </row>
    <row r="16" spans="1:7" s="69" customFormat="1" x14ac:dyDescent="0.45">
      <c r="A16" s="81">
        <v>159</v>
      </c>
      <c r="B16" s="74" t="s">
        <v>2</v>
      </c>
      <c r="C16" s="66" t="s">
        <v>17</v>
      </c>
      <c r="D16" s="82">
        <v>1407.9</v>
      </c>
      <c r="E16" s="82">
        <v>64.5</v>
      </c>
      <c r="F16" s="82">
        <v>479.90000000000003</v>
      </c>
      <c r="G16" s="69">
        <v>544.4</v>
      </c>
    </row>
    <row r="17" spans="1:7" s="69" customFormat="1" x14ac:dyDescent="0.45">
      <c r="A17" s="81">
        <v>161</v>
      </c>
      <c r="B17" s="74" t="s">
        <v>2</v>
      </c>
      <c r="C17" s="66" t="s">
        <v>18</v>
      </c>
      <c r="D17" s="82">
        <v>671.5</v>
      </c>
      <c r="E17" s="82">
        <v>20.799999999999997</v>
      </c>
      <c r="F17" s="82">
        <v>205.8</v>
      </c>
      <c r="G17" s="69">
        <v>226.6</v>
      </c>
    </row>
    <row r="18" spans="1:7" s="69" customFormat="1" x14ac:dyDescent="0.45">
      <c r="A18" s="81">
        <v>270</v>
      </c>
      <c r="B18" s="74" t="s">
        <v>2</v>
      </c>
      <c r="C18" s="66" t="s">
        <v>20</v>
      </c>
      <c r="D18" s="82">
        <v>947.8</v>
      </c>
      <c r="E18" s="82">
        <v>176.79999999999998</v>
      </c>
      <c r="F18" s="82">
        <v>338.7</v>
      </c>
      <c r="G18" s="69">
        <v>515.5</v>
      </c>
    </row>
    <row r="19" spans="1:7" s="69" customFormat="1" x14ac:dyDescent="0.45">
      <c r="A19" s="81">
        <v>260</v>
      </c>
      <c r="B19" s="74" t="s">
        <v>2</v>
      </c>
      <c r="C19" s="66" t="s">
        <v>22</v>
      </c>
      <c r="D19" s="82">
        <v>997.00000000000011</v>
      </c>
      <c r="E19" s="82">
        <v>82.5</v>
      </c>
      <c r="F19" s="82">
        <v>293.89999999999998</v>
      </c>
      <c r="G19" s="69">
        <v>376.4</v>
      </c>
    </row>
    <row r="20" spans="1:7" s="69" customFormat="1" x14ac:dyDescent="0.45">
      <c r="A20" s="81">
        <v>217</v>
      </c>
      <c r="B20" s="74" t="s">
        <v>2</v>
      </c>
      <c r="C20" s="66" t="s">
        <v>23</v>
      </c>
      <c r="D20" s="82">
        <v>1495</v>
      </c>
      <c r="E20" s="82">
        <v>111.8</v>
      </c>
      <c r="F20" s="82">
        <v>593</v>
      </c>
      <c r="G20" s="69">
        <v>704.8</v>
      </c>
    </row>
    <row r="21" spans="1:7" s="69" customFormat="1" x14ac:dyDescent="0.45">
      <c r="A21" s="81">
        <v>163</v>
      </c>
      <c r="B21" s="74" t="s">
        <v>2</v>
      </c>
      <c r="C21" s="66" t="s">
        <v>24</v>
      </c>
      <c r="D21" s="82">
        <v>650.80000000000007</v>
      </c>
      <c r="E21" s="82">
        <v>60.900000000000006</v>
      </c>
      <c r="F21" s="82">
        <v>225.1</v>
      </c>
      <c r="G21" s="69">
        <v>286</v>
      </c>
    </row>
    <row r="22" spans="1:7" s="69" customFormat="1" x14ac:dyDescent="0.45">
      <c r="A22" s="81">
        <v>219</v>
      </c>
      <c r="B22" s="74" t="s">
        <v>2</v>
      </c>
      <c r="C22" s="66" t="s">
        <v>25</v>
      </c>
      <c r="D22" s="82">
        <v>904.1</v>
      </c>
      <c r="E22" s="82">
        <v>45.699999999999996</v>
      </c>
      <c r="F22" s="82">
        <v>298.3</v>
      </c>
      <c r="G22" s="69">
        <v>344</v>
      </c>
    </row>
    <row r="23" spans="1:7" s="69" customFormat="1" x14ac:dyDescent="0.45">
      <c r="A23" s="81">
        <v>167</v>
      </c>
      <c r="B23" s="74" t="s">
        <v>2</v>
      </c>
      <c r="C23" s="66" t="s">
        <v>27</v>
      </c>
      <c r="D23" s="82">
        <v>1272.0999999999999</v>
      </c>
      <c r="E23" s="82">
        <v>52.699999999999996</v>
      </c>
      <c r="F23" s="82">
        <v>379.7</v>
      </c>
      <c r="G23" s="69">
        <v>432.40000000000003</v>
      </c>
    </row>
    <row r="24" spans="1:7" s="69" customFormat="1" x14ac:dyDescent="0.45">
      <c r="A24" s="81">
        <v>169</v>
      </c>
      <c r="B24" s="74" t="s">
        <v>2</v>
      </c>
      <c r="C24" s="66" t="s">
        <v>28</v>
      </c>
      <c r="D24" s="82">
        <v>1077.3000000000002</v>
      </c>
      <c r="E24" s="82">
        <v>2.4</v>
      </c>
      <c r="F24" s="82">
        <v>969.5</v>
      </c>
      <c r="G24" s="69">
        <v>971.89999999999986</v>
      </c>
    </row>
    <row r="25" spans="1:7" s="69" customFormat="1" x14ac:dyDescent="0.45">
      <c r="A25" s="81">
        <v>223</v>
      </c>
      <c r="B25" s="74" t="s">
        <v>2</v>
      </c>
      <c r="C25" s="66" t="s">
        <v>29</v>
      </c>
      <c r="D25" s="82">
        <v>738.5</v>
      </c>
      <c r="E25" s="82">
        <v>55</v>
      </c>
      <c r="F25" s="82">
        <v>255.99999999999997</v>
      </c>
      <c r="G25" s="69">
        <v>311</v>
      </c>
    </row>
    <row r="26" spans="1:7" s="69" customFormat="1" x14ac:dyDescent="0.45">
      <c r="A26" s="81">
        <v>183</v>
      </c>
      <c r="B26" s="74" t="s">
        <v>2</v>
      </c>
      <c r="C26" s="66" t="s">
        <v>30</v>
      </c>
      <c r="D26" s="82">
        <v>432.1</v>
      </c>
      <c r="E26" s="82">
        <v>28.099999999999998</v>
      </c>
      <c r="F26" s="82">
        <v>173.20000000000002</v>
      </c>
      <c r="G26" s="69">
        <v>201.29999999999998</v>
      </c>
    </row>
    <row r="27" spans="1:7" s="69" customFormat="1" x14ac:dyDescent="0.45">
      <c r="A27" s="81">
        <v>101</v>
      </c>
      <c r="B27" s="74" t="s">
        <v>2</v>
      </c>
      <c r="C27" s="66" t="s">
        <v>32</v>
      </c>
      <c r="D27" s="82">
        <v>8746.2999999999993</v>
      </c>
      <c r="E27" s="82">
        <v>34.699999999999989</v>
      </c>
      <c r="F27" s="82">
        <v>7186.9</v>
      </c>
      <c r="G27" s="69">
        <v>7221.6</v>
      </c>
    </row>
    <row r="28" spans="1:7" s="69" customFormat="1" x14ac:dyDescent="0.45">
      <c r="A28" s="81">
        <v>173</v>
      </c>
      <c r="B28" s="74" t="s">
        <v>2</v>
      </c>
      <c r="C28" s="66" t="s">
        <v>36</v>
      </c>
      <c r="D28" s="82" t="e">
        <v>#VALUE!</v>
      </c>
      <c r="E28" s="82" t="e">
        <v>#VALUE!</v>
      </c>
      <c r="F28" s="82" t="e">
        <v>#VALUE!</v>
      </c>
      <c r="G28" s="69" t="e">
        <v>#VALUE!</v>
      </c>
    </row>
    <row r="29" spans="1:7" s="69" customFormat="1" x14ac:dyDescent="0.45">
      <c r="A29" s="81">
        <v>230</v>
      </c>
      <c r="B29" s="74" t="s">
        <v>2</v>
      </c>
      <c r="C29" s="66" t="s">
        <v>41</v>
      </c>
      <c r="D29" s="82">
        <v>1363.3999999999999</v>
      </c>
      <c r="E29" s="82">
        <v>70.2</v>
      </c>
      <c r="F29" s="82">
        <v>587.5</v>
      </c>
      <c r="G29" s="69">
        <v>657.69999999999993</v>
      </c>
    </row>
    <row r="30" spans="1:7" s="69" customFormat="1" x14ac:dyDescent="0.45">
      <c r="A30" s="81">
        <v>175</v>
      </c>
      <c r="B30" s="74" t="s">
        <v>2</v>
      </c>
      <c r="C30" s="66" t="s">
        <v>42</v>
      </c>
      <c r="D30" s="82">
        <v>1028.3</v>
      </c>
      <c r="E30" s="82">
        <v>41.6</v>
      </c>
      <c r="F30" s="82">
        <v>385.7</v>
      </c>
      <c r="G30" s="69">
        <v>427.3</v>
      </c>
    </row>
    <row r="31" spans="1:7" s="69" customFormat="1" x14ac:dyDescent="0.45">
      <c r="A31" s="81">
        <v>185</v>
      </c>
      <c r="B31" s="74" t="s">
        <v>2</v>
      </c>
      <c r="C31" s="66" t="s">
        <v>47</v>
      </c>
      <c r="D31" s="82">
        <v>969.39999999999986</v>
      </c>
      <c r="E31" s="82">
        <v>60.100000000000009</v>
      </c>
      <c r="F31" s="82">
        <v>317.89999999999998</v>
      </c>
      <c r="G31" s="69">
        <v>378</v>
      </c>
    </row>
    <row r="32" spans="1:7" s="69" customFormat="1" x14ac:dyDescent="0.45">
      <c r="A32" s="81">
        <v>187</v>
      </c>
      <c r="B32" s="74" t="s">
        <v>2</v>
      </c>
      <c r="C32" s="66" t="s">
        <v>48</v>
      </c>
      <c r="D32" s="82">
        <v>365</v>
      </c>
      <c r="E32" s="82">
        <v>28.2</v>
      </c>
      <c r="F32" s="82">
        <v>140.69999999999999</v>
      </c>
      <c r="G32" s="69">
        <v>168.9</v>
      </c>
    </row>
    <row r="33" spans="1:7" x14ac:dyDescent="0.45">
      <c r="A33" s="79">
        <v>710</v>
      </c>
      <c r="B33" s="53" t="s">
        <v>51</v>
      </c>
      <c r="C33" s="62" t="s">
        <v>77</v>
      </c>
      <c r="D33" s="80">
        <v>863.7</v>
      </c>
      <c r="E33" s="80">
        <v>88</v>
      </c>
      <c r="F33" s="80">
        <v>290.3</v>
      </c>
      <c r="G33" s="44">
        <v>378.3</v>
      </c>
    </row>
    <row r="34" spans="1:7" x14ac:dyDescent="0.45">
      <c r="A34" s="79">
        <v>766</v>
      </c>
      <c r="B34" s="53" t="s">
        <v>51</v>
      </c>
      <c r="C34" s="62" t="s">
        <v>78</v>
      </c>
      <c r="D34" s="80">
        <v>760.2</v>
      </c>
      <c r="E34" s="80">
        <v>110</v>
      </c>
      <c r="F34" s="80">
        <v>247.6</v>
      </c>
      <c r="G34" s="44">
        <v>357.6</v>
      </c>
    </row>
    <row r="35" spans="1:7" x14ac:dyDescent="0.45">
      <c r="A35" s="79">
        <v>657</v>
      </c>
      <c r="B35" s="53" t="s">
        <v>51</v>
      </c>
      <c r="C35" s="62" t="s">
        <v>79</v>
      </c>
      <c r="D35" s="80">
        <v>2046.9</v>
      </c>
      <c r="E35" s="80">
        <v>75.7</v>
      </c>
      <c r="F35" s="80">
        <v>1012.2</v>
      </c>
      <c r="G35" s="44">
        <v>1087.9000000000001</v>
      </c>
    </row>
    <row r="36" spans="1:7" x14ac:dyDescent="0.45">
      <c r="A36" s="79">
        <v>661</v>
      </c>
      <c r="B36" s="53" t="s">
        <v>51</v>
      </c>
      <c r="C36" s="62" t="s">
        <v>80</v>
      </c>
      <c r="D36" s="80">
        <v>1477.4</v>
      </c>
      <c r="E36" s="80">
        <v>170</v>
      </c>
      <c r="F36" s="80">
        <v>502.4</v>
      </c>
      <c r="G36" s="44">
        <v>672.39999999999986</v>
      </c>
    </row>
    <row r="37" spans="1:7" x14ac:dyDescent="0.45">
      <c r="A37" s="79">
        <v>615</v>
      </c>
      <c r="B37" s="53" t="s">
        <v>51</v>
      </c>
      <c r="C37" s="62" t="s">
        <v>81</v>
      </c>
      <c r="D37" s="80">
        <v>2168.1</v>
      </c>
      <c r="E37" s="80">
        <v>187.7</v>
      </c>
      <c r="F37" s="80">
        <v>1052.1999999999998</v>
      </c>
      <c r="G37" s="44">
        <v>1239.8999999999999</v>
      </c>
    </row>
    <row r="38" spans="1:7" x14ac:dyDescent="0.45">
      <c r="A38" s="79">
        <v>756</v>
      </c>
      <c r="B38" s="53" t="s">
        <v>51</v>
      </c>
      <c r="C38" s="62" t="s">
        <v>82</v>
      </c>
      <c r="D38" s="80">
        <v>898.60000000000014</v>
      </c>
      <c r="E38" s="80">
        <v>102.6</v>
      </c>
      <c r="F38" s="80">
        <v>325.8</v>
      </c>
      <c r="G38" s="44">
        <v>428.40000000000003</v>
      </c>
    </row>
    <row r="39" spans="1:7" x14ac:dyDescent="0.45">
      <c r="A39" s="79">
        <v>665</v>
      </c>
      <c r="B39" s="53" t="s">
        <v>51</v>
      </c>
      <c r="C39" s="62" t="s">
        <v>83</v>
      </c>
      <c r="D39" s="80">
        <v>555.5</v>
      </c>
      <c r="E39" s="80">
        <v>38.1</v>
      </c>
      <c r="F39" s="80">
        <v>220.4</v>
      </c>
      <c r="G39" s="44">
        <v>258.5</v>
      </c>
    </row>
    <row r="40" spans="1:7" x14ac:dyDescent="0.45">
      <c r="A40" s="79">
        <v>707</v>
      </c>
      <c r="B40" s="53" t="s">
        <v>51</v>
      </c>
      <c r="C40" s="62" t="s">
        <v>84</v>
      </c>
      <c r="D40" s="80">
        <v>1069.8</v>
      </c>
      <c r="E40" s="80">
        <v>79.100000000000009</v>
      </c>
      <c r="F40" s="80">
        <v>410.5</v>
      </c>
      <c r="G40" s="44">
        <v>489.6</v>
      </c>
    </row>
    <row r="41" spans="1:7" x14ac:dyDescent="0.45">
      <c r="A41" s="79">
        <v>727</v>
      </c>
      <c r="B41" s="53" t="s">
        <v>51</v>
      </c>
      <c r="C41" s="62" t="s">
        <v>85</v>
      </c>
      <c r="D41" s="80">
        <v>493.2</v>
      </c>
      <c r="E41" s="80">
        <v>48.7</v>
      </c>
      <c r="F41" s="80">
        <v>203.89999999999998</v>
      </c>
      <c r="G41" s="44">
        <v>252.60000000000002</v>
      </c>
    </row>
    <row r="42" spans="1:7" x14ac:dyDescent="0.45">
      <c r="A42" s="79">
        <v>730</v>
      </c>
      <c r="B42" s="53" t="s">
        <v>51</v>
      </c>
      <c r="C42" s="62" t="s">
        <v>86</v>
      </c>
      <c r="D42" s="80">
        <v>1831.3999999999999</v>
      </c>
      <c r="E42" s="80">
        <v>217.79999999999998</v>
      </c>
      <c r="F42" s="80">
        <v>658</v>
      </c>
      <c r="G42" s="44">
        <v>875.8</v>
      </c>
    </row>
    <row r="43" spans="1:7" x14ac:dyDescent="0.45">
      <c r="A43" s="79">
        <v>760</v>
      </c>
      <c r="B43" s="53" t="s">
        <v>51</v>
      </c>
      <c r="C43" s="62" t="s">
        <v>87</v>
      </c>
      <c r="D43" s="80">
        <v>1538.7</v>
      </c>
      <c r="E43" s="80">
        <v>177.9</v>
      </c>
      <c r="F43" s="80">
        <v>659.4</v>
      </c>
      <c r="G43" s="44">
        <v>837.30000000000007</v>
      </c>
    </row>
    <row r="44" spans="1:7" x14ac:dyDescent="0.45">
      <c r="A44" s="79">
        <v>741</v>
      </c>
      <c r="B44" s="53" t="s">
        <v>51</v>
      </c>
      <c r="C44" s="62" t="s">
        <v>88</v>
      </c>
      <c r="D44" s="80">
        <v>197.8</v>
      </c>
      <c r="E44" s="80">
        <v>10.1</v>
      </c>
      <c r="F44" s="80">
        <v>60.8</v>
      </c>
      <c r="G44" s="44">
        <v>70.899999999999991</v>
      </c>
    </row>
    <row r="45" spans="1:7" x14ac:dyDescent="0.45">
      <c r="A45" s="79">
        <v>740</v>
      </c>
      <c r="B45" s="53" t="s">
        <v>51</v>
      </c>
      <c r="C45" s="62" t="s">
        <v>89</v>
      </c>
      <c r="D45" s="80">
        <v>1769.1000000000001</v>
      </c>
      <c r="E45" s="80">
        <v>182.4</v>
      </c>
      <c r="F45" s="80">
        <v>745.3</v>
      </c>
      <c r="G45" s="44">
        <v>927.69999999999982</v>
      </c>
    </row>
    <row r="46" spans="1:7" x14ac:dyDescent="0.45">
      <c r="A46" s="79">
        <v>746</v>
      </c>
      <c r="B46" s="53" t="s">
        <v>51</v>
      </c>
      <c r="C46" s="62" t="s">
        <v>90</v>
      </c>
      <c r="D46" s="80">
        <v>1203.0999999999999</v>
      </c>
      <c r="E46" s="80">
        <v>84.7</v>
      </c>
      <c r="F46" s="80">
        <v>435.5</v>
      </c>
      <c r="G46" s="44">
        <v>520.19999999999993</v>
      </c>
    </row>
    <row r="47" spans="1:7" x14ac:dyDescent="0.45">
      <c r="A47" s="79">
        <v>779</v>
      </c>
      <c r="B47" s="53" t="s">
        <v>51</v>
      </c>
      <c r="C47" s="62" t="s">
        <v>91</v>
      </c>
      <c r="D47" s="80">
        <v>1189.5</v>
      </c>
      <c r="E47" s="80">
        <v>158.29999999999998</v>
      </c>
      <c r="F47" s="80">
        <v>449.6</v>
      </c>
      <c r="G47" s="44">
        <v>607.9</v>
      </c>
    </row>
    <row r="48" spans="1:7" x14ac:dyDescent="0.45">
      <c r="A48" s="79">
        <v>671</v>
      </c>
      <c r="B48" s="53" t="s">
        <v>51</v>
      </c>
      <c r="C48" s="62" t="s">
        <v>92</v>
      </c>
      <c r="D48" s="80">
        <v>600.4</v>
      </c>
      <c r="E48" s="80">
        <v>59.500000000000007</v>
      </c>
      <c r="F48" s="80">
        <v>275</v>
      </c>
      <c r="G48" s="44">
        <v>334.5</v>
      </c>
    </row>
    <row r="49" spans="1:7" x14ac:dyDescent="0.45">
      <c r="A49" s="79">
        <v>706</v>
      </c>
      <c r="B49" s="53" t="s">
        <v>51</v>
      </c>
      <c r="C49" s="62" t="s">
        <v>93</v>
      </c>
      <c r="D49" s="80">
        <v>1176.1000000000001</v>
      </c>
      <c r="E49" s="80">
        <v>148.6</v>
      </c>
      <c r="F49" s="80">
        <v>528.69999999999993</v>
      </c>
      <c r="G49" s="44">
        <v>677.3</v>
      </c>
    </row>
    <row r="50" spans="1:7" x14ac:dyDescent="0.45">
      <c r="A50" s="79">
        <v>791</v>
      </c>
      <c r="B50" s="53" t="s">
        <v>51</v>
      </c>
      <c r="C50" s="62" t="s">
        <v>94</v>
      </c>
      <c r="D50" s="80">
        <v>2453.6999999999998</v>
      </c>
      <c r="E50" s="80">
        <v>286.60000000000002</v>
      </c>
      <c r="F50" s="80">
        <v>850.7</v>
      </c>
      <c r="G50" s="44">
        <v>1137.3000000000002</v>
      </c>
    </row>
    <row r="51" spans="1:7" x14ac:dyDescent="0.45">
      <c r="A51" s="79">
        <v>751</v>
      </c>
      <c r="B51" s="53" t="s">
        <v>51</v>
      </c>
      <c r="C51" s="62" t="s">
        <v>95</v>
      </c>
      <c r="D51" s="80">
        <v>5808.2000000000007</v>
      </c>
      <c r="E51" s="80">
        <v>331.5</v>
      </c>
      <c r="F51" s="80">
        <v>2024.2000000000003</v>
      </c>
      <c r="G51" s="44">
        <v>2355.7000000000003</v>
      </c>
    </row>
    <row r="52" spans="1:7" s="69" customFormat="1" x14ac:dyDescent="0.45">
      <c r="A52" s="81">
        <v>810</v>
      </c>
      <c r="B52" s="74" t="s">
        <v>52</v>
      </c>
      <c r="C52" s="66" t="s">
        <v>96</v>
      </c>
      <c r="D52" s="82">
        <v>910.90000000000009</v>
      </c>
      <c r="E52" s="82">
        <v>32.900000000000006</v>
      </c>
      <c r="F52" s="82">
        <v>417.1</v>
      </c>
      <c r="G52" s="69">
        <v>450</v>
      </c>
    </row>
    <row r="53" spans="1:7" s="69" customFormat="1" x14ac:dyDescent="0.45">
      <c r="A53" s="81">
        <v>813</v>
      </c>
      <c r="B53" s="74" t="s">
        <v>52</v>
      </c>
      <c r="C53" s="66" t="s">
        <v>97</v>
      </c>
      <c r="D53" s="82">
        <v>2140.2000000000003</v>
      </c>
      <c r="E53" s="82">
        <v>150</v>
      </c>
      <c r="F53" s="82">
        <v>821</v>
      </c>
      <c r="G53" s="69">
        <v>971</v>
      </c>
    </row>
    <row r="54" spans="1:7" s="69" customFormat="1" x14ac:dyDescent="0.45">
      <c r="A54" s="81">
        <v>860</v>
      </c>
      <c r="B54" s="74" t="s">
        <v>52</v>
      </c>
      <c r="C54" s="66" t="s">
        <v>98</v>
      </c>
      <c r="D54" s="82">
        <v>2117.2000000000003</v>
      </c>
      <c r="E54" s="82">
        <v>142.5</v>
      </c>
      <c r="F54" s="82">
        <v>744</v>
      </c>
      <c r="G54" s="69">
        <v>886.5</v>
      </c>
    </row>
    <row r="55" spans="1:7" s="69" customFormat="1" x14ac:dyDescent="0.45">
      <c r="A55" s="81">
        <v>849</v>
      </c>
      <c r="B55" s="74" t="s">
        <v>52</v>
      </c>
      <c r="C55" s="66" t="s">
        <v>99</v>
      </c>
      <c r="D55" s="82">
        <v>1052.9000000000001</v>
      </c>
      <c r="E55" s="82">
        <v>102.1</v>
      </c>
      <c r="F55" s="82">
        <v>432.20000000000005</v>
      </c>
      <c r="G55" s="69">
        <v>534.30000000000007</v>
      </c>
    </row>
    <row r="56" spans="1:7" s="69" customFormat="1" x14ac:dyDescent="0.45">
      <c r="A56" s="81">
        <v>825</v>
      </c>
      <c r="B56" s="74" t="s">
        <v>52</v>
      </c>
      <c r="C56" s="66" t="s">
        <v>100</v>
      </c>
      <c r="D56" s="82">
        <v>77.3</v>
      </c>
      <c r="E56" s="82">
        <v>8.5</v>
      </c>
      <c r="F56" s="82">
        <v>28.200000000000003</v>
      </c>
      <c r="G56" s="69">
        <v>36.700000000000003</v>
      </c>
    </row>
    <row r="57" spans="1:7" s="69" customFormat="1" x14ac:dyDescent="0.45">
      <c r="A57" s="81">
        <v>846</v>
      </c>
      <c r="B57" s="74" t="s">
        <v>52</v>
      </c>
      <c r="C57" s="66" t="s">
        <v>101</v>
      </c>
      <c r="D57" s="82">
        <v>1034.8</v>
      </c>
      <c r="E57" s="82">
        <v>84.6</v>
      </c>
      <c r="F57" s="82">
        <v>356.8</v>
      </c>
      <c r="G57" s="69">
        <v>441.40000000000003</v>
      </c>
    </row>
    <row r="58" spans="1:7" s="69" customFormat="1" x14ac:dyDescent="0.45">
      <c r="A58" s="81">
        <v>773</v>
      </c>
      <c r="B58" s="74" t="s">
        <v>52</v>
      </c>
      <c r="C58" s="66" t="s">
        <v>102</v>
      </c>
      <c r="D58" s="82">
        <v>672.80000000000007</v>
      </c>
      <c r="E58" s="82">
        <v>52</v>
      </c>
      <c r="F58" s="82">
        <v>199.60000000000002</v>
      </c>
      <c r="G58" s="69">
        <v>251.60000000000002</v>
      </c>
    </row>
    <row r="59" spans="1:7" s="69" customFormat="1" x14ac:dyDescent="0.45">
      <c r="A59" s="81">
        <v>840</v>
      </c>
      <c r="B59" s="74" t="s">
        <v>52</v>
      </c>
      <c r="C59" s="66" t="s">
        <v>103</v>
      </c>
      <c r="D59" s="82">
        <v>630.5</v>
      </c>
      <c r="E59" s="82">
        <v>77.2</v>
      </c>
      <c r="F59" s="82">
        <v>232.79999999999998</v>
      </c>
      <c r="G59" s="69">
        <v>310</v>
      </c>
    </row>
    <row r="60" spans="1:7" s="69" customFormat="1" x14ac:dyDescent="0.45">
      <c r="A60" s="81">
        <v>787</v>
      </c>
      <c r="B60" s="74" t="s">
        <v>52</v>
      </c>
      <c r="C60" s="66" t="s">
        <v>104</v>
      </c>
      <c r="D60" s="82">
        <v>995.3</v>
      </c>
      <c r="E60" s="82">
        <v>43.6</v>
      </c>
      <c r="F60" s="82">
        <v>477.29999999999995</v>
      </c>
      <c r="G60" s="69">
        <v>520.9</v>
      </c>
    </row>
    <row r="61" spans="1:7" s="69" customFormat="1" x14ac:dyDescent="0.45">
      <c r="A61" s="81">
        <v>820</v>
      </c>
      <c r="B61" s="74" t="s">
        <v>52</v>
      </c>
      <c r="C61" s="66" t="s">
        <v>105</v>
      </c>
      <c r="D61" s="82">
        <v>786.59999999999991</v>
      </c>
      <c r="E61" s="82">
        <v>95</v>
      </c>
      <c r="F61" s="82">
        <v>362.7</v>
      </c>
      <c r="G61" s="69">
        <v>457.69999999999993</v>
      </c>
    </row>
    <row r="62" spans="1:7" s="69" customFormat="1" x14ac:dyDescent="0.45">
      <c r="A62" s="81">
        <v>851</v>
      </c>
      <c r="B62" s="74" t="s">
        <v>52</v>
      </c>
      <c r="C62" s="66" t="s">
        <v>106</v>
      </c>
      <c r="D62" s="82">
        <v>4353</v>
      </c>
      <c r="E62" s="82">
        <v>284.09999999999997</v>
      </c>
      <c r="F62" s="82">
        <v>1165.5</v>
      </c>
      <c r="G62" s="69">
        <v>1449.6000000000001</v>
      </c>
    </row>
    <row r="63" spans="1:7" x14ac:dyDescent="0.45">
      <c r="A63" s="79">
        <v>320</v>
      </c>
      <c r="B63" s="53" t="s">
        <v>11</v>
      </c>
      <c r="C63" s="62" t="s">
        <v>10</v>
      </c>
      <c r="D63" s="80">
        <v>880.69999999999993</v>
      </c>
      <c r="E63" s="80">
        <v>73.599999999999994</v>
      </c>
      <c r="F63" s="80">
        <v>310.3</v>
      </c>
      <c r="G63" s="44">
        <v>383.90000000000003</v>
      </c>
    </row>
    <row r="64" spans="1:7" x14ac:dyDescent="0.45">
      <c r="A64" s="79">
        <v>253</v>
      </c>
      <c r="B64" s="53" t="s">
        <v>11</v>
      </c>
      <c r="C64" s="62" t="s">
        <v>19</v>
      </c>
      <c r="D64" s="80">
        <v>1186.6000000000001</v>
      </c>
      <c r="E64" s="80">
        <v>100.9</v>
      </c>
      <c r="F64" s="80">
        <v>497.49999999999994</v>
      </c>
      <c r="G64" s="44">
        <v>598.4</v>
      </c>
    </row>
    <row r="65" spans="1:7" x14ac:dyDescent="0.45">
      <c r="A65" s="79">
        <v>376</v>
      </c>
      <c r="B65" s="53" t="s">
        <v>11</v>
      </c>
      <c r="C65" s="62" t="s">
        <v>21</v>
      </c>
      <c r="D65" s="80">
        <v>1554.2</v>
      </c>
      <c r="E65" s="80">
        <v>45.300000000000004</v>
      </c>
      <c r="F65" s="80">
        <v>858.7</v>
      </c>
      <c r="G65" s="44">
        <v>904</v>
      </c>
    </row>
    <row r="66" spans="1:7" x14ac:dyDescent="0.45">
      <c r="A66" s="79">
        <v>316</v>
      </c>
      <c r="B66" s="53" t="s">
        <v>11</v>
      </c>
      <c r="C66" s="62" t="s">
        <v>26</v>
      </c>
      <c r="D66" s="80">
        <v>1616.3</v>
      </c>
      <c r="E66" s="80">
        <v>137.69999999999999</v>
      </c>
      <c r="F66" s="80">
        <v>632.6</v>
      </c>
      <c r="G66" s="44">
        <v>770.3</v>
      </c>
    </row>
    <row r="67" spans="1:7" x14ac:dyDescent="0.45">
      <c r="A67" s="79">
        <v>326</v>
      </c>
      <c r="B67" s="53" t="s">
        <v>11</v>
      </c>
      <c r="C67" s="62" t="s">
        <v>31</v>
      </c>
      <c r="D67" s="80">
        <v>1612.4</v>
      </c>
      <c r="E67" s="80">
        <v>124.89999999999999</v>
      </c>
      <c r="F67" s="80">
        <v>625.4</v>
      </c>
      <c r="G67" s="44">
        <v>750.3</v>
      </c>
    </row>
    <row r="68" spans="1:7" x14ac:dyDescent="0.45">
      <c r="A68" s="79">
        <v>259</v>
      </c>
      <c r="B68" s="53" t="s">
        <v>11</v>
      </c>
      <c r="C68" s="62" t="s">
        <v>33</v>
      </c>
      <c r="D68" s="80">
        <v>1536.9</v>
      </c>
      <c r="E68" s="80">
        <v>104</v>
      </c>
      <c r="F68" s="80">
        <v>532.6</v>
      </c>
      <c r="G68" s="44">
        <v>636.6</v>
      </c>
    </row>
    <row r="69" spans="1:7" x14ac:dyDescent="0.45">
      <c r="A69" s="79">
        <v>350</v>
      </c>
      <c r="B69" s="53" t="s">
        <v>11</v>
      </c>
      <c r="C69" s="62" t="s">
        <v>34</v>
      </c>
      <c r="D69" s="80">
        <v>594.29999999999995</v>
      </c>
      <c r="E69" s="80">
        <v>40.4</v>
      </c>
      <c r="F69" s="80">
        <v>217</v>
      </c>
      <c r="G69" s="44">
        <v>257.40000000000003</v>
      </c>
    </row>
    <row r="70" spans="1:7" x14ac:dyDescent="0.45">
      <c r="A70" s="79">
        <v>360</v>
      </c>
      <c r="B70" s="53" t="s">
        <v>11</v>
      </c>
      <c r="C70" s="62" t="s">
        <v>35</v>
      </c>
      <c r="D70" s="80">
        <v>1331.6</v>
      </c>
      <c r="E70" s="80">
        <v>160.70000000000002</v>
      </c>
      <c r="F70" s="80">
        <v>610</v>
      </c>
      <c r="G70" s="44">
        <v>770.7</v>
      </c>
    </row>
    <row r="71" spans="1:7" x14ac:dyDescent="0.45">
      <c r="A71" s="79">
        <v>370</v>
      </c>
      <c r="B71" s="53" t="s">
        <v>11</v>
      </c>
      <c r="C71" s="62" t="s">
        <v>37</v>
      </c>
      <c r="D71" s="80">
        <v>2097.2000000000003</v>
      </c>
      <c r="E71" s="80">
        <v>243.5</v>
      </c>
      <c r="F71" s="80">
        <v>825.7</v>
      </c>
      <c r="G71" s="44">
        <v>1069.2</v>
      </c>
    </row>
    <row r="72" spans="1:7" x14ac:dyDescent="0.45">
      <c r="A72" s="79">
        <v>306</v>
      </c>
      <c r="B72" s="53" t="s">
        <v>11</v>
      </c>
      <c r="C72" s="62" t="s">
        <v>38</v>
      </c>
      <c r="D72" s="80">
        <v>1023.6999999999999</v>
      </c>
      <c r="E72" s="80">
        <v>123.3</v>
      </c>
      <c r="F72" s="80">
        <v>315.2</v>
      </c>
      <c r="G72" s="44">
        <v>438.5</v>
      </c>
    </row>
    <row r="73" spans="1:7" x14ac:dyDescent="0.45">
      <c r="A73" s="79">
        <v>329</v>
      </c>
      <c r="B73" s="53" t="s">
        <v>11</v>
      </c>
      <c r="C73" s="62" t="s">
        <v>39</v>
      </c>
      <c r="D73" s="80">
        <v>786.2</v>
      </c>
      <c r="E73" s="80">
        <v>43.8</v>
      </c>
      <c r="F73" s="80">
        <v>266.60000000000002</v>
      </c>
      <c r="G73" s="44">
        <v>310.40000000000003</v>
      </c>
    </row>
    <row r="74" spans="1:7" x14ac:dyDescent="0.45">
      <c r="A74" s="79">
        <v>265</v>
      </c>
      <c r="B74" s="53" t="s">
        <v>11</v>
      </c>
      <c r="C74" s="62" t="s">
        <v>40</v>
      </c>
      <c r="D74" s="80">
        <v>1948.3999999999999</v>
      </c>
      <c r="E74" s="80">
        <v>148.80000000000001</v>
      </c>
      <c r="F74" s="80">
        <v>812.80000000000007</v>
      </c>
      <c r="G74" s="44">
        <v>961.60000000000014</v>
      </c>
    </row>
    <row r="75" spans="1:7" x14ac:dyDescent="0.45">
      <c r="A75" s="79">
        <v>330</v>
      </c>
      <c r="B75" s="53" t="s">
        <v>11</v>
      </c>
      <c r="C75" s="62" t="s">
        <v>43</v>
      </c>
      <c r="D75" s="80">
        <v>2189.5</v>
      </c>
      <c r="E75" s="80">
        <v>208.3</v>
      </c>
      <c r="F75" s="80">
        <v>1008.7</v>
      </c>
      <c r="G75" s="44">
        <v>1217</v>
      </c>
    </row>
    <row r="76" spans="1:7" x14ac:dyDescent="0.45">
      <c r="A76" s="79">
        <v>269</v>
      </c>
      <c r="B76" s="53" t="s">
        <v>11</v>
      </c>
      <c r="C76" s="62" t="s">
        <v>44</v>
      </c>
      <c r="D76" s="80">
        <v>436.8</v>
      </c>
      <c r="E76" s="80">
        <v>85.100000000000009</v>
      </c>
      <c r="F76" s="80">
        <v>155</v>
      </c>
      <c r="G76" s="44">
        <v>240.1</v>
      </c>
    </row>
    <row r="77" spans="1:7" x14ac:dyDescent="0.45">
      <c r="A77" s="79">
        <v>340</v>
      </c>
      <c r="B77" s="53" t="s">
        <v>11</v>
      </c>
      <c r="C77" s="62" t="s">
        <v>45</v>
      </c>
      <c r="D77" s="80">
        <v>744.3</v>
      </c>
      <c r="E77" s="80">
        <v>112.5</v>
      </c>
      <c r="F77" s="80">
        <v>349.2</v>
      </c>
      <c r="G77" s="44">
        <v>461.70000000000005</v>
      </c>
    </row>
    <row r="78" spans="1:7" x14ac:dyDescent="0.45">
      <c r="A78" s="79">
        <v>336</v>
      </c>
      <c r="B78" s="53" t="s">
        <v>11</v>
      </c>
      <c r="C78" s="62" t="s">
        <v>46</v>
      </c>
      <c r="D78" s="80">
        <v>616.29999999999995</v>
      </c>
      <c r="E78" s="80">
        <v>66.2</v>
      </c>
      <c r="F78" s="80">
        <v>248.3</v>
      </c>
      <c r="G78" s="44">
        <v>314.5</v>
      </c>
    </row>
    <row r="79" spans="1:7" x14ac:dyDescent="0.45">
      <c r="A79" s="79">
        <v>390</v>
      </c>
      <c r="B79" s="53" t="s">
        <v>11</v>
      </c>
      <c r="C79" s="62" t="s">
        <v>49</v>
      </c>
      <c r="D79" s="80">
        <v>1427.3000000000002</v>
      </c>
      <c r="E79" s="80">
        <v>111</v>
      </c>
      <c r="F79" s="80">
        <v>487.6</v>
      </c>
      <c r="G79" s="44">
        <v>598.6</v>
      </c>
    </row>
    <row r="80" spans="1:7" s="69" customFormat="1" x14ac:dyDescent="0.45">
      <c r="A80" s="81">
        <v>420</v>
      </c>
      <c r="B80" s="74" t="s">
        <v>50</v>
      </c>
      <c r="C80" s="66" t="s">
        <v>107</v>
      </c>
      <c r="D80" s="82">
        <v>1073</v>
      </c>
      <c r="E80" s="82">
        <v>78.400000000000006</v>
      </c>
      <c r="F80" s="82">
        <v>363.2</v>
      </c>
      <c r="G80" s="69">
        <v>441.6</v>
      </c>
    </row>
    <row r="81" spans="1:7" s="69" customFormat="1" x14ac:dyDescent="0.45">
      <c r="A81" s="81">
        <v>530</v>
      </c>
      <c r="B81" s="74" t="s">
        <v>50</v>
      </c>
      <c r="C81" s="66" t="s">
        <v>108</v>
      </c>
      <c r="D81" s="82">
        <v>556.4</v>
      </c>
      <c r="E81" s="82">
        <v>78.3</v>
      </c>
      <c r="F81" s="82">
        <v>211.5</v>
      </c>
      <c r="G81" s="69">
        <v>289.79999999999995</v>
      </c>
    </row>
    <row r="82" spans="1:7" s="69" customFormat="1" x14ac:dyDescent="0.45">
      <c r="A82" s="81">
        <v>561</v>
      </c>
      <c r="B82" s="74" t="s">
        <v>50</v>
      </c>
      <c r="C82" s="66" t="s">
        <v>109</v>
      </c>
      <c r="D82" s="82">
        <v>3094.9</v>
      </c>
      <c r="E82" s="82">
        <v>243.4</v>
      </c>
      <c r="F82" s="82">
        <v>1159.6000000000001</v>
      </c>
      <c r="G82" s="69">
        <v>1403</v>
      </c>
    </row>
    <row r="83" spans="1:7" s="69" customFormat="1" x14ac:dyDescent="0.45">
      <c r="A83" s="81">
        <v>563</v>
      </c>
      <c r="B83" s="74" t="s">
        <v>50</v>
      </c>
      <c r="C83" s="66" t="s">
        <v>110</v>
      </c>
      <c r="D83" s="82">
        <v>117.50000000000001</v>
      </c>
      <c r="E83" s="82">
        <v>11.3</v>
      </c>
      <c r="F83" s="82">
        <v>39.1</v>
      </c>
      <c r="G83" s="69">
        <v>50.400000000000006</v>
      </c>
    </row>
    <row r="84" spans="1:7" s="69" customFormat="1" x14ac:dyDescent="0.45">
      <c r="A84" s="81">
        <v>607</v>
      </c>
      <c r="B84" s="74" t="s">
        <v>50</v>
      </c>
      <c r="C84" s="66" t="s">
        <v>111</v>
      </c>
      <c r="D84" s="82">
        <v>1464.6999999999998</v>
      </c>
      <c r="E84" s="82">
        <v>156.69999999999999</v>
      </c>
      <c r="F84" s="82">
        <v>586.4</v>
      </c>
      <c r="G84" s="69">
        <v>743.09999999999991</v>
      </c>
    </row>
    <row r="85" spans="1:7" s="69" customFormat="1" x14ac:dyDescent="0.45">
      <c r="A85" s="81">
        <v>430</v>
      </c>
      <c r="B85" s="74" t="s">
        <v>50</v>
      </c>
      <c r="C85" s="66" t="s">
        <v>112</v>
      </c>
      <c r="D85" s="82">
        <v>1224.8999999999999</v>
      </c>
      <c r="E85" s="82">
        <v>121.6</v>
      </c>
      <c r="F85" s="82">
        <v>441.9</v>
      </c>
      <c r="G85" s="69">
        <v>563.5</v>
      </c>
    </row>
    <row r="86" spans="1:7" s="69" customFormat="1" x14ac:dyDescent="0.45">
      <c r="A86" s="81">
        <v>510</v>
      </c>
      <c r="B86" s="74" t="s">
        <v>50</v>
      </c>
      <c r="C86" s="66" t="s">
        <v>113</v>
      </c>
      <c r="D86" s="82">
        <v>1384.7</v>
      </c>
      <c r="E86" s="82">
        <v>76.699999999999989</v>
      </c>
      <c r="F86" s="82">
        <v>682.2</v>
      </c>
      <c r="G86" s="69">
        <v>758.9</v>
      </c>
    </row>
    <row r="87" spans="1:7" s="69" customFormat="1" x14ac:dyDescent="0.45">
      <c r="A87" s="81">
        <v>440</v>
      </c>
      <c r="B87" s="74" t="s">
        <v>50</v>
      </c>
      <c r="C87" s="66" t="s">
        <v>114</v>
      </c>
      <c r="D87" s="82">
        <v>771</v>
      </c>
      <c r="E87" s="82">
        <v>56.9</v>
      </c>
      <c r="F87" s="82">
        <v>238</v>
      </c>
      <c r="G87" s="69">
        <v>294.90000000000003</v>
      </c>
    </row>
    <row r="88" spans="1:7" s="69" customFormat="1" x14ac:dyDescent="0.45">
      <c r="A88" s="81">
        <v>621</v>
      </c>
      <c r="B88" s="74" t="s">
        <v>50</v>
      </c>
      <c r="C88" s="66" t="s">
        <v>115</v>
      </c>
      <c r="D88" s="82">
        <v>2018.3</v>
      </c>
      <c r="E88" s="82">
        <v>198.89999999999998</v>
      </c>
      <c r="F88" s="82">
        <v>853.7</v>
      </c>
      <c r="G88" s="69">
        <v>1052.6000000000001</v>
      </c>
    </row>
    <row r="89" spans="1:7" s="69" customFormat="1" x14ac:dyDescent="0.45">
      <c r="A89" s="81">
        <v>482</v>
      </c>
      <c r="B89" s="74" t="s">
        <v>50</v>
      </c>
      <c r="C89" s="66" t="s">
        <v>116</v>
      </c>
      <c r="D89" s="82">
        <v>449.5</v>
      </c>
      <c r="E89" s="82">
        <v>35.700000000000003</v>
      </c>
      <c r="F89" s="82">
        <v>155</v>
      </c>
      <c r="G89" s="69">
        <v>190.70000000000002</v>
      </c>
    </row>
    <row r="90" spans="1:7" s="69" customFormat="1" x14ac:dyDescent="0.45">
      <c r="A90" s="81">
        <v>410</v>
      </c>
      <c r="B90" s="74" t="s">
        <v>50</v>
      </c>
      <c r="C90" s="66" t="s">
        <v>117</v>
      </c>
      <c r="D90" s="82">
        <v>792</v>
      </c>
      <c r="E90" s="82">
        <v>93.8</v>
      </c>
      <c r="F90" s="82">
        <v>338.2</v>
      </c>
      <c r="G90" s="69">
        <v>432</v>
      </c>
    </row>
    <row r="91" spans="1:7" s="69" customFormat="1" x14ac:dyDescent="0.45">
      <c r="A91" s="81">
        <v>480</v>
      </c>
      <c r="B91" s="74" t="s">
        <v>50</v>
      </c>
      <c r="C91" s="66" t="s">
        <v>118</v>
      </c>
      <c r="D91" s="82">
        <v>620.29999999999995</v>
      </c>
      <c r="E91" s="82">
        <v>81.2</v>
      </c>
      <c r="F91" s="82">
        <v>240.40000000000003</v>
      </c>
      <c r="G91" s="69">
        <v>321.60000000000002</v>
      </c>
    </row>
    <row r="92" spans="1:7" s="69" customFormat="1" x14ac:dyDescent="0.45">
      <c r="A92" s="81">
        <v>450</v>
      </c>
      <c r="B92" s="74" t="s">
        <v>50</v>
      </c>
      <c r="C92" s="66" t="s">
        <v>119</v>
      </c>
      <c r="D92" s="82">
        <v>1003.6</v>
      </c>
      <c r="E92" s="82">
        <v>116.10000000000001</v>
      </c>
      <c r="F92" s="82">
        <v>402.3</v>
      </c>
      <c r="G92" s="69">
        <v>518.40000000000009</v>
      </c>
    </row>
    <row r="93" spans="1:7" s="69" customFormat="1" x14ac:dyDescent="0.45">
      <c r="A93" s="81">
        <v>461</v>
      </c>
      <c r="B93" s="74" t="s">
        <v>50</v>
      </c>
      <c r="C93" s="66" t="s">
        <v>120</v>
      </c>
      <c r="D93" s="82">
        <v>4394.8999999999996</v>
      </c>
      <c r="E93" s="82">
        <v>248.89999999999998</v>
      </c>
      <c r="F93" s="82">
        <v>1450.1</v>
      </c>
      <c r="G93" s="69">
        <v>1699</v>
      </c>
    </row>
    <row r="94" spans="1:7" s="69" customFormat="1" x14ac:dyDescent="0.45">
      <c r="A94" s="81">
        <v>479</v>
      </c>
      <c r="B94" s="74" t="s">
        <v>50</v>
      </c>
      <c r="C94" s="66" t="s">
        <v>121</v>
      </c>
      <c r="D94" s="82">
        <v>1956.7000000000003</v>
      </c>
      <c r="E94" s="82">
        <v>130.4</v>
      </c>
      <c r="F94" s="82">
        <v>659</v>
      </c>
      <c r="G94" s="69">
        <v>789.4</v>
      </c>
    </row>
    <row r="95" spans="1:7" s="69" customFormat="1" x14ac:dyDescent="0.45">
      <c r="A95" s="81">
        <v>540</v>
      </c>
      <c r="B95" s="74" t="s">
        <v>50</v>
      </c>
      <c r="C95" s="66" t="s">
        <v>122</v>
      </c>
      <c r="D95" s="82">
        <v>2221.1</v>
      </c>
      <c r="E95" s="82">
        <v>319.70000000000005</v>
      </c>
      <c r="F95" s="82">
        <v>1105.2</v>
      </c>
      <c r="G95" s="69">
        <v>1424.9</v>
      </c>
    </row>
    <row r="96" spans="1:7" s="69" customFormat="1" x14ac:dyDescent="0.45">
      <c r="A96" s="81">
        <v>550</v>
      </c>
      <c r="B96" s="74" t="s">
        <v>50</v>
      </c>
      <c r="C96" s="66" t="s">
        <v>123</v>
      </c>
      <c r="D96" s="82">
        <v>1250</v>
      </c>
      <c r="E96" s="82">
        <v>71.400000000000006</v>
      </c>
      <c r="F96" s="82">
        <v>517.70000000000005</v>
      </c>
      <c r="G96" s="69">
        <v>589.1</v>
      </c>
    </row>
    <row r="97" spans="1:7" s="69" customFormat="1" x14ac:dyDescent="0.45">
      <c r="A97" s="81">
        <v>573</v>
      </c>
      <c r="B97" s="74" t="s">
        <v>50</v>
      </c>
      <c r="C97" s="66" t="s">
        <v>124</v>
      </c>
      <c r="D97" s="82">
        <v>1238.8</v>
      </c>
      <c r="E97" s="82">
        <v>147.9</v>
      </c>
      <c r="F97" s="82">
        <v>506.99999999999994</v>
      </c>
      <c r="G97" s="69">
        <v>654.9</v>
      </c>
    </row>
    <row r="98" spans="1:7" s="69" customFormat="1" x14ac:dyDescent="0.45">
      <c r="A98" s="81">
        <v>575</v>
      </c>
      <c r="B98" s="74" t="s">
        <v>50</v>
      </c>
      <c r="C98" s="66" t="s">
        <v>125</v>
      </c>
      <c r="D98" s="82">
        <v>961.5</v>
      </c>
      <c r="E98" s="82">
        <v>111.70000000000002</v>
      </c>
      <c r="F98" s="82">
        <v>374.5</v>
      </c>
      <c r="G98" s="69">
        <v>486.20000000000005</v>
      </c>
    </row>
    <row r="99" spans="1:7" s="69" customFormat="1" x14ac:dyDescent="0.45">
      <c r="A99" s="81">
        <v>630</v>
      </c>
      <c r="B99" s="74" t="s">
        <v>50</v>
      </c>
      <c r="C99" s="66" t="s">
        <v>126</v>
      </c>
      <c r="D99" s="82">
        <v>2377.5</v>
      </c>
      <c r="E99" s="82">
        <v>360.29999999999995</v>
      </c>
      <c r="F99" s="82">
        <v>986.8</v>
      </c>
      <c r="G99" s="69">
        <v>1347.1</v>
      </c>
    </row>
    <row r="100" spans="1:7" s="69" customFormat="1" x14ac:dyDescent="0.45">
      <c r="A100" s="81">
        <v>492</v>
      </c>
      <c r="B100" s="74" t="s">
        <v>50</v>
      </c>
      <c r="C100" s="66" t="s">
        <v>127</v>
      </c>
      <c r="D100" s="82">
        <v>259</v>
      </c>
      <c r="E100" s="82">
        <v>65</v>
      </c>
      <c r="F100" s="82">
        <v>96.7</v>
      </c>
      <c r="G100" s="69">
        <v>161.70000000000002</v>
      </c>
    </row>
    <row r="101" spans="1:7" s="69" customFormat="1" x14ac:dyDescent="0.45">
      <c r="A101" s="81">
        <v>580</v>
      </c>
      <c r="B101" s="74" t="s">
        <v>50</v>
      </c>
      <c r="C101" s="66" t="s">
        <v>128</v>
      </c>
      <c r="D101" s="82">
        <v>1769.4</v>
      </c>
      <c r="E101" s="82">
        <v>114.9</v>
      </c>
      <c r="F101" s="82">
        <v>624</v>
      </c>
      <c r="G101" s="69">
        <v>738.9</v>
      </c>
    </row>
    <row r="103" spans="1:7" x14ac:dyDescent="0.45">
      <c r="A103" s="44" t="s">
        <v>200</v>
      </c>
    </row>
  </sheetData>
  <sortState xmlns:xlrd2="http://schemas.microsoft.com/office/spreadsheetml/2017/richdata2" ref="A4:H101">
    <sortCondition ref="B4:B101"/>
    <sortCondition ref="C4:C1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36"/>
  <sheetViews>
    <sheetView workbookViewId="0"/>
  </sheetViews>
  <sheetFormatPr defaultRowHeight="17" x14ac:dyDescent="0.45"/>
  <cols>
    <col min="1" max="2" width="18.5" customWidth="1"/>
    <col min="3" max="3" width="18.35546875" customWidth="1"/>
  </cols>
  <sheetData>
    <row r="1" spans="1:9" ht="51.5" customHeight="1" x14ac:dyDescent="0.45">
      <c r="A1" s="44"/>
      <c r="B1" s="44"/>
      <c r="C1" s="44"/>
      <c r="D1" s="105" t="s">
        <v>180</v>
      </c>
      <c r="E1" s="105"/>
      <c r="F1" s="105" t="s">
        <v>181</v>
      </c>
      <c r="G1" s="105"/>
      <c r="H1" s="105" t="s">
        <v>182</v>
      </c>
      <c r="I1" s="105"/>
    </row>
    <row r="2" spans="1:9" x14ac:dyDescent="0.45">
      <c r="A2" s="58" t="s">
        <v>76</v>
      </c>
      <c r="B2" s="59" t="s">
        <v>183</v>
      </c>
      <c r="C2" s="54" t="s">
        <v>184</v>
      </c>
      <c r="D2" s="2" t="s">
        <v>173</v>
      </c>
      <c r="E2" s="2" t="s">
        <v>174</v>
      </c>
      <c r="F2" s="2" t="s">
        <v>173</v>
      </c>
      <c r="G2" s="2" t="s">
        <v>174</v>
      </c>
      <c r="H2" s="2" t="s">
        <v>173</v>
      </c>
      <c r="I2" s="2" t="s">
        <v>174</v>
      </c>
    </row>
    <row r="3" spans="1:9" s="69" customFormat="1" x14ac:dyDescent="0.45">
      <c r="A3" s="64" t="s">
        <v>2</v>
      </c>
      <c r="B3" s="65">
        <v>165</v>
      </c>
      <c r="C3" s="66" t="s">
        <v>1</v>
      </c>
      <c r="D3" s="67">
        <v>566</v>
      </c>
      <c r="E3" s="67">
        <v>334</v>
      </c>
      <c r="F3" s="67">
        <v>5065.3</v>
      </c>
      <c r="G3" s="67">
        <v>1327.8</v>
      </c>
      <c r="H3" s="68">
        <v>0.11174066689041122</v>
      </c>
      <c r="I3" s="68">
        <v>0.25154390721494202</v>
      </c>
    </row>
    <row r="4" spans="1:9" s="69" customFormat="1" x14ac:dyDescent="0.45">
      <c r="A4" s="64" t="s">
        <v>2</v>
      </c>
      <c r="B4" s="65">
        <v>201</v>
      </c>
      <c r="C4" s="66" t="s">
        <v>3</v>
      </c>
      <c r="D4" s="67">
        <v>367</v>
      </c>
      <c r="E4" s="67">
        <v>242</v>
      </c>
      <c r="F4" s="67">
        <v>5469.3</v>
      </c>
      <c r="G4" s="67">
        <v>1549.5</v>
      </c>
      <c r="H4" s="68">
        <v>6.7101822902382383E-2</v>
      </c>
      <c r="I4" s="68">
        <v>0.15617941271377864</v>
      </c>
    </row>
    <row r="5" spans="1:9" s="69" customFormat="1" x14ac:dyDescent="0.45">
      <c r="A5" s="64" t="s">
        <v>2</v>
      </c>
      <c r="B5" s="65">
        <v>151</v>
      </c>
      <c r="C5" s="66" t="s">
        <v>5</v>
      </c>
      <c r="D5" s="67">
        <v>1146</v>
      </c>
      <c r="E5" s="67">
        <v>753</v>
      </c>
      <c r="F5" s="67">
        <v>9877.2000000000007</v>
      </c>
      <c r="G5" s="67">
        <v>3150.2</v>
      </c>
      <c r="H5" s="68">
        <v>0.11602478435184059</v>
      </c>
      <c r="I5" s="68">
        <v>0.23903244238461052</v>
      </c>
    </row>
    <row r="6" spans="1:9" s="69" customFormat="1" x14ac:dyDescent="0.45">
      <c r="A6" s="64" t="s">
        <v>2</v>
      </c>
      <c r="B6" s="65">
        <v>400</v>
      </c>
      <c r="C6" s="66" t="s">
        <v>6</v>
      </c>
      <c r="D6" s="67">
        <v>1333</v>
      </c>
      <c r="E6" s="67">
        <v>794</v>
      </c>
      <c r="F6" s="67">
        <v>11845.1</v>
      </c>
      <c r="G6" s="67">
        <v>2830.7</v>
      </c>
      <c r="H6" s="68">
        <v>0.11253598534415074</v>
      </c>
      <c r="I6" s="68">
        <v>0.28049599039106937</v>
      </c>
    </row>
    <row r="7" spans="1:9" s="69" customFormat="1" x14ac:dyDescent="0.45">
      <c r="A7" s="64" t="s">
        <v>2</v>
      </c>
      <c r="B7" s="65">
        <v>153</v>
      </c>
      <c r="C7" s="66" t="s">
        <v>7</v>
      </c>
      <c r="D7" s="67">
        <v>673</v>
      </c>
      <c r="E7" s="67">
        <v>417</v>
      </c>
      <c r="F7" s="67">
        <v>6766.9</v>
      </c>
      <c r="G7" s="67">
        <v>1694.7</v>
      </c>
      <c r="H7" s="68">
        <v>9.9454698606451994E-2</v>
      </c>
      <c r="I7" s="68">
        <v>0.2460612497787219</v>
      </c>
    </row>
    <row r="8" spans="1:9" s="69" customFormat="1" x14ac:dyDescent="0.45">
      <c r="A8" s="64" t="s">
        <v>2</v>
      </c>
      <c r="B8" s="65">
        <v>155</v>
      </c>
      <c r="C8" s="66" t="s">
        <v>8</v>
      </c>
      <c r="D8" s="67">
        <v>356</v>
      </c>
      <c r="E8" s="67">
        <v>265</v>
      </c>
      <c r="F8" s="67">
        <v>3590.5</v>
      </c>
      <c r="G8" s="67">
        <v>1029</v>
      </c>
      <c r="H8" s="68">
        <v>9.9150536137028275E-2</v>
      </c>
      <c r="I8" s="68">
        <v>0.25753158406219628</v>
      </c>
    </row>
    <row r="9" spans="1:9" s="69" customFormat="1" x14ac:dyDescent="0.45">
      <c r="A9" s="64" t="s">
        <v>2</v>
      </c>
      <c r="B9" s="65">
        <v>240</v>
      </c>
      <c r="C9" s="66" t="s">
        <v>9</v>
      </c>
      <c r="D9" s="67">
        <v>812</v>
      </c>
      <c r="E9" s="67">
        <v>493</v>
      </c>
      <c r="F9" s="67">
        <v>8473.7999999999993</v>
      </c>
      <c r="G9" s="67">
        <v>2272.5</v>
      </c>
      <c r="H9" s="68">
        <v>9.5824777549623555E-2</v>
      </c>
      <c r="I9" s="68">
        <v>0.21694169416941694</v>
      </c>
    </row>
    <row r="10" spans="1:9" s="69" customFormat="1" x14ac:dyDescent="0.45">
      <c r="A10" s="64" t="s">
        <v>2</v>
      </c>
      <c r="B10" s="65">
        <v>210</v>
      </c>
      <c r="C10" s="66" t="s">
        <v>12</v>
      </c>
      <c r="D10" s="67">
        <v>710</v>
      </c>
      <c r="E10" s="67">
        <v>442</v>
      </c>
      <c r="F10" s="67">
        <v>9774.2000000000007</v>
      </c>
      <c r="G10" s="67">
        <v>2238.9</v>
      </c>
      <c r="H10" s="68">
        <v>7.264021607906529E-2</v>
      </c>
      <c r="I10" s="68">
        <v>0.19741837509491267</v>
      </c>
    </row>
    <row r="11" spans="1:9" s="69" customFormat="1" x14ac:dyDescent="0.45">
      <c r="A11" s="64" t="s">
        <v>2</v>
      </c>
      <c r="B11" s="65">
        <v>147</v>
      </c>
      <c r="C11" s="66" t="s">
        <v>13</v>
      </c>
      <c r="D11" s="67">
        <v>1638</v>
      </c>
      <c r="E11" s="67">
        <v>1049</v>
      </c>
      <c r="F11" s="67">
        <v>17610.599999999999</v>
      </c>
      <c r="G11" s="67">
        <v>4692.3</v>
      </c>
      <c r="H11" s="68">
        <v>9.3012163129024578E-2</v>
      </c>
      <c r="I11" s="68">
        <v>0.22355774353728447</v>
      </c>
    </row>
    <row r="12" spans="1:9" s="69" customFormat="1" x14ac:dyDescent="0.45">
      <c r="A12" s="64" t="s">
        <v>2</v>
      </c>
      <c r="B12" s="65">
        <v>250</v>
      </c>
      <c r="C12" s="66" t="s">
        <v>14</v>
      </c>
      <c r="D12" s="67">
        <v>1045</v>
      </c>
      <c r="E12" s="67">
        <v>625</v>
      </c>
      <c r="F12" s="67">
        <v>11432.5</v>
      </c>
      <c r="G12" s="67">
        <v>2924.3</v>
      </c>
      <c r="H12" s="68">
        <v>9.1406079160288645E-2</v>
      </c>
      <c r="I12" s="68">
        <v>0.2137263618643778</v>
      </c>
    </row>
    <row r="13" spans="1:9" s="69" customFormat="1" x14ac:dyDescent="0.45">
      <c r="A13" s="64" t="s">
        <v>2</v>
      </c>
      <c r="B13" s="65">
        <v>190</v>
      </c>
      <c r="C13" s="66" t="s">
        <v>15</v>
      </c>
      <c r="D13" s="67">
        <v>686</v>
      </c>
      <c r="E13" s="67">
        <v>470</v>
      </c>
      <c r="F13" s="67">
        <v>9075.4</v>
      </c>
      <c r="G13" s="67">
        <v>2645.3</v>
      </c>
      <c r="H13" s="68">
        <v>7.5588954756815124E-2</v>
      </c>
      <c r="I13" s="68">
        <v>0.17767360979851055</v>
      </c>
    </row>
    <row r="14" spans="1:9" s="69" customFormat="1" x14ac:dyDescent="0.45">
      <c r="A14" s="64" t="s">
        <v>2</v>
      </c>
      <c r="B14" s="65">
        <v>157</v>
      </c>
      <c r="C14" s="66" t="s">
        <v>16</v>
      </c>
      <c r="D14" s="67">
        <v>1068</v>
      </c>
      <c r="E14" s="67">
        <v>741</v>
      </c>
      <c r="F14" s="67">
        <v>15542.7</v>
      </c>
      <c r="G14" s="67">
        <v>4147.8</v>
      </c>
      <c r="H14" s="68">
        <v>6.8713930012160043E-2</v>
      </c>
      <c r="I14" s="68">
        <v>0.17864892232026616</v>
      </c>
    </row>
    <row r="15" spans="1:9" s="69" customFormat="1" x14ac:dyDescent="0.45">
      <c r="A15" s="64" t="s">
        <v>2</v>
      </c>
      <c r="B15" s="65">
        <v>159</v>
      </c>
      <c r="C15" s="66" t="s">
        <v>17</v>
      </c>
      <c r="D15" s="67">
        <v>1134</v>
      </c>
      <c r="E15" s="67">
        <v>702</v>
      </c>
      <c r="F15" s="67">
        <v>11513</v>
      </c>
      <c r="G15" s="67">
        <v>2848.7</v>
      </c>
      <c r="H15" s="68">
        <v>9.8497350820811264E-2</v>
      </c>
      <c r="I15" s="68">
        <v>0.24642819531716223</v>
      </c>
    </row>
    <row r="16" spans="1:9" s="69" customFormat="1" x14ac:dyDescent="0.45">
      <c r="A16" s="64" t="s">
        <v>2</v>
      </c>
      <c r="B16" s="65">
        <v>161</v>
      </c>
      <c r="C16" s="66" t="s">
        <v>18</v>
      </c>
      <c r="D16" s="67">
        <v>434</v>
      </c>
      <c r="E16" s="67">
        <v>261</v>
      </c>
      <c r="F16" s="67">
        <v>4194</v>
      </c>
      <c r="G16" s="67">
        <v>1130.2</v>
      </c>
      <c r="H16" s="68">
        <v>0.10348116356700048</v>
      </c>
      <c r="I16" s="68">
        <v>0.23093257830472483</v>
      </c>
    </row>
    <row r="17" spans="1:9" s="69" customFormat="1" x14ac:dyDescent="0.45">
      <c r="A17" s="64" t="s">
        <v>2</v>
      </c>
      <c r="B17" s="65">
        <v>270</v>
      </c>
      <c r="C17" s="66" t="s">
        <v>20</v>
      </c>
      <c r="D17" s="67">
        <v>825</v>
      </c>
      <c r="E17" s="67">
        <v>495</v>
      </c>
      <c r="F17" s="67">
        <v>11703.8</v>
      </c>
      <c r="G17" s="67">
        <v>2735.8</v>
      </c>
      <c r="H17" s="68">
        <v>7.0489926348707266E-2</v>
      </c>
      <c r="I17" s="68">
        <v>0.18093427882155128</v>
      </c>
    </row>
    <row r="18" spans="1:9" s="69" customFormat="1" x14ac:dyDescent="0.45">
      <c r="A18" s="64" t="s">
        <v>2</v>
      </c>
      <c r="B18" s="65">
        <v>260</v>
      </c>
      <c r="C18" s="66" t="s">
        <v>22</v>
      </c>
      <c r="D18" s="67">
        <v>780</v>
      </c>
      <c r="E18" s="67">
        <v>449</v>
      </c>
      <c r="F18" s="67">
        <v>8703.4</v>
      </c>
      <c r="G18" s="67">
        <v>1964.4</v>
      </c>
      <c r="H18" s="68">
        <v>8.962014844773307E-2</v>
      </c>
      <c r="I18" s="68">
        <v>0.22856851964976582</v>
      </c>
    </row>
    <row r="19" spans="1:9" s="69" customFormat="1" x14ac:dyDescent="0.45">
      <c r="A19" s="64" t="s">
        <v>2</v>
      </c>
      <c r="B19" s="65">
        <v>217</v>
      </c>
      <c r="C19" s="66" t="s">
        <v>23</v>
      </c>
      <c r="D19" s="67">
        <v>1445</v>
      </c>
      <c r="E19" s="67">
        <v>928</v>
      </c>
      <c r="F19" s="67">
        <v>15850.2</v>
      </c>
      <c r="G19" s="67">
        <v>4081.9</v>
      </c>
      <c r="H19" s="68">
        <v>9.1166042068869788E-2</v>
      </c>
      <c r="I19" s="68">
        <v>0.22734510889536735</v>
      </c>
    </row>
    <row r="20" spans="1:9" s="69" customFormat="1" x14ac:dyDescent="0.45">
      <c r="A20" s="64" t="s">
        <v>2</v>
      </c>
      <c r="B20" s="65">
        <v>163</v>
      </c>
      <c r="C20" s="66" t="s">
        <v>24</v>
      </c>
      <c r="D20" s="67">
        <v>498</v>
      </c>
      <c r="E20" s="67">
        <v>300</v>
      </c>
      <c r="F20" s="67">
        <v>5626.5</v>
      </c>
      <c r="G20" s="67">
        <v>1527.2</v>
      </c>
      <c r="H20" s="68">
        <v>8.8509730738469738E-2</v>
      </c>
      <c r="I20" s="68">
        <v>0.19643792561550549</v>
      </c>
    </row>
    <row r="21" spans="1:9" s="69" customFormat="1" x14ac:dyDescent="0.45">
      <c r="A21" s="64" t="s">
        <v>2</v>
      </c>
      <c r="B21" s="65">
        <v>219</v>
      </c>
      <c r="C21" s="66" t="s">
        <v>25</v>
      </c>
      <c r="D21" s="67">
        <v>810</v>
      </c>
      <c r="E21" s="67">
        <v>514</v>
      </c>
      <c r="F21" s="67">
        <v>10153.200000000001</v>
      </c>
      <c r="G21" s="67">
        <v>2615</v>
      </c>
      <c r="H21" s="68">
        <v>7.9777804042075393E-2</v>
      </c>
      <c r="I21" s="68">
        <v>0.1965583173996176</v>
      </c>
    </row>
    <row r="22" spans="1:9" s="69" customFormat="1" x14ac:dyDescent="0.45">
      <c r="A22" s="64" t="s">
        <v>2</v>
      </c>
      <c r="B22" s="65">
        <v>167</v>
      </c>
      <c r="C22" s="66" t="s">
        <v>27</v>
      </c>
      <c r="D22" s="67">
        <v>931</v>
      </c>
      <c r="E22" s="67">
        <v>574</v>
      </c>
      <c r="F22" s="67">
        <v>9203.4</v>
      </c>
      <c r="G22" s="67">
        <v>2309.1</v>
      </c>
      <c r="H22" s="68">
        <v>0.10115826759675772</v>
      </c>
      <c r="I22" s="68">
        <v>0.24858169849725001</v>
      </c>
    </row>
    <row r="23" spans="1:9" s="69" customFormat="1" x14ac:dyDescent="0.45">
      <c r="A23" s="64" t="s">
        <v>2</v>
      </c>
      <c r="B23" s="65">
        <v>169</v>
      </c>
      <c r="C23" s="66" t="s">
        <v>28</v>
      </c>
      <c r="D23" s="67">
        <v>875</v>
      </c>
      <c r="E23" s="67">
        <v>523</v>
      </c>
      <c r="F23" s="67">
        <v>9185.5</v>
      </c>
      <c r="G23" s="67">
        <v>2354.6999999999998</v>
      </c>
      <c r="H23" s="68">
        <v>9.5258831854553375E-2</v>
      </c>
      <c r="I23" s="68">
        <v>0.22210897354227715</v>
      </c>
    </row>
    <row r="24" spans="1:9" s="69" customFormat="1" x14ac:dyDescent="0.45">
      <c r="A24" s="64" t="s">
        <v>2</v>
      </c>
      <c r="B24" s="65">
        <v>223</v>
      </c>
      <c r="C24" s="66" t="s">
        <v>29</v>
      </c>
      <c r="D24" s="67">
        <v>671</v>
      </c>
      <c r="E24" s="67">
        <v>496</v>
      </c>
      <c r="F24" s="67">
        <v>6916</v>
      </c>
      <c r="G24" s="67">
        <v>2207.5</v>
      </c>
      <c r="H24" s="68">
        <v>9.7021399652978596E-2</v>
      </c>
      <c r="I24" s="68">
        <v>0.22468856172140431</v>
      </c>
    </row>
    <row r="25" spans="1:9" s="69" customFormat="1" x14ac:dyDescent="0.45">
      <c r="A25" s="64" t="s">
        <v>2</v>
      </c>
      <c r="B25" s="65">
        <v>183</v>
      </c>
      <c r="C25" s="66" t="s">
        <v>30</v>
      </c>
      <c r="D25" s="67">
        <v>378</v>
      </c>
      <c r="E25" s="67">
        <v>194</v>
      </c>
      <c r="F25" s="67">
        <v>3759.2</v>
      </c>
      <c r="G25" s="67">
        <v>819.4</v>
      </c>
      <c r="H25" s="68">
        <v>0.10055330921472654</v>
      </c>
      <c r="I25" s="68">
        <v>0.23675860385648037</v>
      </c>
    </row>
    <row r="26" spans="1:9" s="69" customFormat="1" x14ac:dyDescent="0.45">
      <c r="A26" s="64" t="s">
        <v>2</v>
      </c>
      <c r="B26" s="65">
        <v>101</v>
      </c>
      <c r="C26" s="66" t="s">
        <v>32</v>
      </c>
      <c r="D26" s="67">
        <v>5769</v>
      </c>
      <c r="E26" s="67">
        <v>3051</v>
      </c>
      <c r="F26" s="67">
        <v>67121.399999999994</v>
      </c>
      <c r="G26" s="67">
        <v>13135.8</v>
      </c>
      <c r="H26" s="68">
        <v>8.5948743619769563E-2</v>
      </c>
      <c r="I26" s="68">
        <v>0.23226602110263556</v>
      </c>
    </row>
    <row r="27" spans="1:9" s="69" customFormat="1" x14ac:dyDescent="0.45">
      <c r="A27" s="64" t="s">
        <v>2</v>
      </c>
      <c r="B27" s="65">
        <v>173</v>
      </c>
      <c r="C27" s="66" t="s">
        <v>36</v>
      </c>
      <c r="D27" s="67" t="s">
        <v>185</v>
      </c>
      <c r="E27" s="67" t="s">
        <v>185</v>
      </c>
      <c r="F27" s="67" t="e">
        <v>#VALUE!</v>
      </c>
      <c r="G27" s="67" t="e">
        <v>#VALUE!</v>
      </c>
      <c r="H27" s="68" t="e">
        <v>#VALUE!</v>
      </c>
      <c r="I27" s="68" t="e">
        <v>#VALUE!</v>
      </c>
    </row>
    <row r="28" spans="1:9" s="69" customFormat="1" x14ac:dyDescent="0.45">
      <c r="A28" s="64" t="s">
        <v>2</v>
      </c>
      <c r="B28" s="65">
        <v>230</v>
      </c>
      <c r="C28" s="66" t="s">
        <v>41</v>
      </c>
      <c r="D28" s="67">
        <v>1087</v>
      </c>
      <c r="E28" s="67">
        <v>794</v>
      </c>
      <c r="F28" s="67">
        <v>12940.3</v>
      </c>
      <c r="G28" s="67">
        <v>4019.3</v>
      </c>
      <c r="H28" s="68">
        <v>8.4001143713824264E-2</v>
      </c>
      <c r="I28" s="68">
        <v>0.19754683651382079</v>
      </c>
    </row>
    <row r="29" spans="1:9" s="69" customFormat="1" x14ac:dyDescent="0.45">
      <c r="A29" s="64" t="s">
        <v>2</v>
      </c>
      <c r="B29" s="65">
        <v>175</v>
      </c>
      <c r="C29" s="66" t="s">
        <v>42</v>
      </c>
      <c r="D29" s="67">
        <v>830</v>
      </c>
      <c r="E29" s="67">
        <v>532</v>
      </c>
      <c r="F29" s="67">
        <v>7515.5</v>
      </c>
      <c r="G29" s="67">
        <v>2019.3</v>
      </c>
      <c r="H29" s="68">
        <v>0.11043842725034927</v>
      </c>
      <c r="I29" s="68">
        <v>0.26345763383350668</v>
      </c>
    </row>
    <row r="30" spans="1:9" s="69" customFormat="1" x14ac:dyDescent="0.45">
      <c r="A30" s="64" t="s">
        <v>2</v>
      </c>
      <c r="B30" s="65">
        <v>185</v>
      </c>
      <c r="C30" s="66" t="s">
        <v>47</v>
      </c>
      <c r="D30" s="67">
        <v>806</v>
      </c>
      <c r="E30" s="67">
        <v>494</v>
      </c>
      <c r="F30" s="67">
        <v>8095.4</v>
      </c>
      <c r="G30" s="67">
        <v>1910.6</v>
      </c>
      <c r="H30" s="68">
        <v>9.9562714628060378E-2</v>
      </c>
      <c r="I30" s="68">
        <v>0.25855752119752956</v>
      </c>
    </row>
    <row r="31" spans="1:9" s="69" customFormat="1" x14ac:dyDescent="0.45">
      <c r="A31" s="64" t="s">
        <v>2</v>
      </c>
      <c r="B31" s="65">
        <v>187</v>
      </c>
      <c r="C31" s="66" t="s">
        <v>48</v>
      </c>
      <c r="D31" s="67">
        <v>324</v>
      </c>
      <c r="E31" s="67">
        <v>199</v>
      </c>
      <c r="F31" s="67">
        <v>3149.5</v>
      </c>
      <c r="G31" s="67">
        <v>874.7</v>
      </c>
      <c r="H31" s="68">
        <v>0.10287347197967932</v>
      </c>
      <c r="I31" s="68">
        <v>0.22750657368240537</v>
      </c>
    </row>
    <row r="32" spans="1:9" x14ac:dyDescent="0.45">
      <c r="A32" s="60" t="s">
        <v>51</v>
      </c>
      <c r="B32" s="61">
        <v>710</v>
      </c>
      <c r="C32" s="62" t="s">
        <v>77</v>
      </c>
      <c r="D32" s="2">
        <v>879</v>
      </c>
      <c r="E32" s="2">
        <v>561</v>
      </c>
      <c r="F32" s="2">
        <v>9422.7000000000007</v>
      </c>
      <c r="G32" s="2">
        <v>2283</v>
      </c>
      <c r="H32" s="63">
        <v>9.3285364067623916E-2</v>
      </c>
      <c r="I32" s="63">
        <v>0.24572930354796321</v>
      </c>
    </row>
    <row r="33" spans="1:9" x14ac:dyDescent="0.45">
      <c r="A33" s="60" t="s">
        <v>51</v>
      </c>
      <c r="B33" s="61">
        <v>766</v>
      </c>
      <c r="C33" s="62" t="s">
        <v>78</v>
      </c>
      <c r="D33" s="2">
        <v>1077</v>
      </c>
      <c r="E33" s="2">
        <v>684</v>
      </c>
      <c r="F33" s="2">
        <v>9971.2000000000007</v>
      </c>
      <c r="G33" s="2">
        <v>2402.6999999999998</v>
      </c>
      <c r="H33" s="63">
        <v>0.10801107188703465</v>
      </c>
      <c r="I33" s="63">
        <v>0.28467973529779</v>
      </c>
    </row>
    <row r="34" spans="1:9" x14ac:dyDescent="0.45">
      <c r="A34" s="60" t="s">
        <v>51</v>
      </c>
      <c r="B34" s="61">
        <v>657</v>
      </c>
      <c r="C34" s="62" t="s">
        <v>79</v>
      </c>
      <c r="D34" s="2">
        <v>2035</v>
      </c>
      <c r="E34" s="2">
        <v>1186</v>
      </c>
      <c r="F34" s="2">
        <v>18184.2</v>
      </c>
      <c r="G34" s="2">
        <v>4542</v>
      </c>
      <c r="H34" s="63">
        <v>0.11191033974549333</v>
      </c>
      <c r="I34" s="63">
        <v>0.26111845002201672</v>
      </c>
    </row>
    <row r="35" spans="1:9" x14ac:dyDescent="0.45">
      <c r="A35" s="60" t="s">
        <v>51</v>
      </c>
      <c r="B35" s="61">
        <v>661</v>
      </c>
      <c r="C35" s="62" t="s">
        <v>80</v>
      </c>
      <c r="D35" s="2">
        <v>1289</v>
      </c>
      <c r="E35" s="2">
        <v>772</v>
      </c>
      <c r="F35" s="2">
        <v>12556.6</v>
      </c>
      <c r="G35" s="2">
        <v>3069.5</v>
      </c>
      <c r="H35" s="63">
        <v>0.10265517735692783</v>
      </c>
      <c r="I35" s="63">
        <v>0.25150676005864148</v>
      </c>
    </row>
    <row r="36" spans="1:9" x14ac:dyDescent="0.45">
      <c r="A36" s="60" t="s">
        <v>51</v>
      </c>
      <c r="B36" s="61">
        <v>615</v>
      </c>
      <c r="C36" s="62" t="s">
        <v>81</v>
      </c>
      <c r="D36" s="2">
        <v>2071</v>
      </c>
      <c r="E36" s="2">
        <v>1190</v>
      </c>
      <c r="F36" s="2">
        <v>17883.7</v>
      </c>
      <c r="G36" s="2">
        <v>4191.8</v>
      </c>
      <c r="H36" s="63">
        <v>0.11580377662340567</v>
      </c>
      <c r="I36" s="63">
        <v>0.28388759005677749</v>
      </c>
    </row>
    <row r="37" spans="1:9" x14ac:dyDescent="0.45">
      <c r="A37" s="60" t="s">
        <v>51</v>
      </c>
      <c r="B37" s="61">
        <v>756</v>
      </c>
      <c r="C37" s="62" t="s">
        <v>82</v>
      </c>
      <c r="D37" s="2">
        <v>881</v>
      </c>
      <c r="E37" s="2">
        <v>539</v>
      </c>
      <c r="F37" s="2">
        <v>8859.2999999999993</v>
      </c>
      <c r="G37" s="2">
        <v>2149.8000000000002</v>
      </c>
      <c r="H37" s="63">
        <v>9.9443522625941111E-2</v>
      </c>
      <c r="I37" s="63">
        <v>0.25072099730207459</v>
      </c>
    </row>
    <row r="38" spans="1:9" x14ac:dyDescent="0.45">
      <c r="A38" s="60" t="s">
        <v>51</v>
      </c>
      <c r="B38" s="61">
        <v>665</v>
      </c>
      <c r="C38" s="62" t="s">
        <v>83</v>
      </c>
      <c r="D38" s="2">
        <v>632</v>
      </c>
      <c r="E38" s="2">
        <v>365</v>
      </c>
      <c r="F38" s="2">
        <v>5303.1</v>
      </c>
      <c r="G38" s="2">
        <v>1320.6</v>
      </c>
      <c r="H38" s="63">
        <v>0.11917557654956534</v>
      </c>
      <c r="I38" s="63">
        <v>0.27638951991519006</v>
      </c>
    </row>
    <row r="39" spans="1:9" x14ac:dyDescent="0.45">
      <c r="A39" s="60" t="s">
        <v>51</v>
      </c>
      <c r="B39" s="61">
        <v>707</v>
      </c>
      <c r="C39" s="62" t="s">
        <v>84</v>
      </c>
      <c r="D39" s="2">
        <v>967</v>
      </c>
      <c r="E39" s="2">
        <v>549</v>
      </c>
      <c r="F39" s="2">
        <v>9660.6</v>
      </c>
      <c r="G39" s="2">
        <v>2250.6999999999998</v>
      </c>
      <c r="H39" s="63">
        <v>0.10009730244498272</v>
      </c>
      <c r="I39" s="63">
        <v>0.24392411249833387</v>
      </c>
    </row>
    <row r="40" spans="1:9" x14ac:dyDescent="0.45">
      <c r="A40" s="60" t="s">
        <v>51</v>
      </c>
      <c r="B40" s="61">
        <v>727</v>
      </c>
      <c r="C40" s="62" t="s">
        <v>85</v>
      </c>
      <c r="D40" s="2">
        <v>533</v>
      </c>
      <c r="E40" s="2">
        <v>350</v>
      </c>
      <c r="F40" s="2">
        <v>5771</v>
      </c>
      <c r="G40" s="2">
        <v>1368.4</v>
      </c>
      <c r="H40" s="63">
        <v>9.2358343441344651E-2</v>
      </c>
      <c r="I40" s="63">
        <v>0.25577316574101139</v>
      </c>
    </row>
    <row r="41" spans="1:9" x14ac:dyDescent="0.45">
      <c r="A41" s="60" t="s">
        <v>51</v>
      </c>
      <c r="B41" s="61">
        <v>730</v>
      </c>
      <c r="C41" s="62" t="s">
        <v>86</v>
      </c>
      <c r="D41" s="2">
        <v>2062</v>
      </c>
      <c r="E41" s="2">
        <v>1201</v>
      </c>
      <c r="F41" s="2">
        <v>20249.3</v>
      </c>
      <c r="G41" s="2">
        <v>4909.8999999999996</v>
      </c>
      <c r="H41" s="63">
        <v>0.10183068056673564</v>
      </c>
      <c r="I41" s="63">
        <v>0.24460783315342474</v>
      </c>
    </row>
    <row r="42" spans="1:9" x14ac:dyDescent="0.45">
      <c r="A42" s="60" t="s">
        <v>51</v>
      </c>
      <c r="B42" s="61">
        <v>760</v>
      </c>
      <c r="C42" s="62" t="s">
        <v>87</v>
      </c>
      <c r="D42" s="2">
        <v>1156</v>
      </c>
      <c r="E42" s="2">
        <v>694</v>
      </c>
      <c r="F42" s="2">
        <v>13190.1</v>
      </c>
      <c r="G42" s="2">
        <v>3235.9</v>
      </c>
      <c r="H42" s="63">
        <v>8.7641488692276781E-2</v>
      </c>
      <c r="I42" s="63">
        <v>0.21446892672826726</v>
      </c>
    </row>
    <row r="43" spans="1:9" x14ac:dyDescent="0.45">
      <c r="A43" s="60" t="s">
        <v>51</v>
      </c>
      <c r="B43" s="61">
        <v>741</v>
      </c>
      <c r="C43" s="62" t="s">
        <v>88</v>
      </c>
      <c r="D43" s="2">
        <v>164</v>
      </c>
      <c r="E43" s="2">
        <v>92</v>
      </c>
      <c r="F43" s="2">
        <v>1320</v>
      </c>
      <c r="G43" s="2">
        <v>309</v>
      </c>
      <c r="H43" s="63">
        <v>0.12424242424242424</v>
      </c>
      <c r="I43" s="63">
        <v>0.29773462783171523</v>
      </c>
    </row>
    <row r="44" spans="1:9" x14ac:dyDescent="0.45">
      <c r="A44" s="60" t="s">
        <v>51</v>
      </c>
      <c r="B44" s="61">
        <v>740</v>
      </c>
      <c r="C44" s="62" t="s">
        <v>89</v>
      </c>
      <c r="D44" s="2">
        <v>1918</v>
      </c>
      <c r="E44" s="2">
        <v>1130</v>
      </c>
      <c r="F44" s="2">
        <v>19872.099999999999</v>
      </c>
      <c r="G44" s="2">
        <v>4449.8999999999996</v>
      </c>
      <c r="H44" s="63">
        <v>9.6517227670955774E-2</v>
      </c>
      <c r="I44" s="63">
        <v>0.2539382907481067</v>
      </c>
    </row>
    <row r="45" spans="1:9" x14ac:dyDescent="0.45">
      <c r="A45" s="60" t="s">
        <v>51</v>
      </c>
      <c r="B45" s="61">
        <v>746</v>
      </c>
      <c r="C45" s="62" t="s">
        <v>90</v>
      </c>
      <c r="D45" s="2">
        <v>1079</v>
      </c>
      <c r="E45" s="2">
        <v>651</v>
      </c>
      <c r="F45" s="2">
        <v>12115.2</v>
      </c>
      <c r="G45" s="2">
        <v>2653.2</v>
      </c>
      <c r="H45" s="63">
        <v>8.9061674590596926E-2</v>
      </c>
      <c r="I45" s="63">
        <v>0.24536408864767076</v>
      </c>
    </row>
    <row r="46" spans="1:9" x14ac:dyDescent="0.45">
      <c r="A46" s="60" t="s">
        <v>51</v>
      </c>
      <c r="B46" s="61">
        <v>779</v>
      </c>
      <c r="C46" s="62" t="s">
        <v>91</v>
      </c>
      <c r="D46" s="2">
        <v>1200</v>
      </c>
      <c r="E46" s="2">
        <v>734</v>
      </c>
      <c r="F46" s="2">
        <v>11312</v>
      </c>
      <c r="G46" s="2">
        <v>2763</v>
      </c>
      <c r="H46" s="63">
        <v>0.10608203677510608</v>
      </c>
      <c r="I46" s="63">
        <v>0.2656532754252624</v>
      </c>
    </row>
    <row r="47" spans="1:9" x14ac:dyDescent="0.45">
      <c r="A47" s="60" t="s">
        <v>51</v>
      </c>
      <c r="B47" s="61">
        <v>671</v>
      </c>
      <c r="C47" s="62" t="s">
        <v>92</v>
      </c>
      <c r="D47" s="2">
        <v>664</v>
      </c>
      <c r="E47" s="2">
        <v>376</v>
      </c>
      <c r="F47" s="2">
        <v>5686.5</v>
      </c>
      <c r="G47" s="2">
        <v>1388.2</v>
      </c>
      <c r="H47" s="63">
        <v>0.11676778334652246</v>
      </c>
      <c r="I47" s="63">
        <v>0.27085434375450224</v>
      </c>
    </row>
    <row r="48" spans="1:9" x14ac:dyDescent="0.45">
      <c r="A48" s="60" t="s">
        <v>51</v>
      </c>
      <c r="B48" s="61">
        <v>706</v>
      </c>
      <c r="C48" s="62" t="s">
        <v>93</v>
      </c>
      <c r="D48" s="2">
        <v>1073</v>
      </c>
      <c r="E48" s="2">
        <v>664</v>
      </c>
      <c r="F48" s="2">
        <v>11560.5</v>
      </c>
      <c r="G48" s="2">
        <v>2724.4</v>
      </c>
      <c r="H48" s="63">
        <v>9.281605466891571E-2</v>
      </c>
      <c r="I48" s="63">
        <v>0.24372338863602994</v>
      </c>
    </row>
    <row r="49" spans="1:9" x14ac:dyDescent="0.45">
      <c r="A49" s="60" t="s">
        <v>51</v>
      </c>
      <c r="B49" s="61">
        <v>791</v>
      </c>
      <c r="C49" s="62" t="s">
        <v>94</v>
      </c>
      <c r="D49" s="2">
        <v>2389</v>
      </c>
      <c r="E49" s="2">
        <v>1395</v>
      </c>
      <c r="F49" s="2">
        <v>20825.5</v>
      </c>
      <c r="G49" s="2">
        <v>5024.5</v>
      </c>
      <c r="H49" s="63">
        <v>0.11471513288996663</v>
      </c>
      <c r="I49" s="63">
        <v>0.27763956612598267</v>
      </c>
    </row>
    <row r="50" spans="1:9" x14ac:dyDescent="0.45">
      <c r="A50" s="60" t="s">
        <v>51</v>
      </c>
      <c r="B50" s="61">
        <v>751</v>
      </c>
      <c r="C50" s="62" t="s">
        <v>95</v>
      </c>
      <c r="D50" s="2">
        <v>4202</v>
      </c>
      <c r="E50" s="2">
        <v>2466</v>
      </c>
      <c r="F50" s="2">
        <v>53763.3</v>
      </c>
      <c r="G50" s="2">
        <v>12113.6</v>
      </c>
      <c r="H50" s="63">
        <v>7.8157404772400504E-2</v>
      </c>
      <c r="I50" s="63">
        <v>0.20357284374587239</v>
      </c>
    </row>
    <row r="51" spans="1:9" s="69" customFormat="1" x14ac:dyDescent="0.45">
      <c r="A51" s="64" t="s">
        <v>52</v>
      </c>
      <c r="B51" s="65">
        <v>810</v>
      </c>
      <c r="C51" s="66" t="s">
        <v>96</v>
      </c>
      <c r="D51" s="67">
        <v>870</v>
      </c>
      <c r="E51" s="67">
        <v>547</v>
      </c>
      <c r="F51" s="67">
        <v>8185.9</v>
      </c>
      <c r="G51" s="67">
        <v>2140.4</v>
      </c>
      <c r="H51" s="68">
        <v>0.10628031126693462</v>
      </c>
      <c r="I51" s="68">
        <v>0.25555970846570736</v>
      </c>
    </row>
    <row r="52" spans="1:9" s="69" customFormat="1" x14ac:dyDescent="0.45">
      <c r="A52" s="64" t="s">
        <v>52</v>
      </c>
      <c r="B52" s="65">
        <v>813</v>
      </c>
      <c r="C52" s="66" t="s">
        <v>97</v>
      </c>
      <c r="D52" s="67">
        <v>1683</v>
      </c>
      <c r="E52" s="67">
        <v>990</v>
      </c>
      <c r="F52" s="67">
        <v>16250.2</v>
      </c>
      <c r="G52" s="67">
        <v>4163.3999999999996</v>
      </c>
      <c r="H52" s="68">
        <v>0.10356795608669431</v>
      </c>
      <c r="I52" s="68">
        <v>0.23778642455685259</v>
      </c>
    </row>
    <row r="53" spans="1:9" s="69" customFormat="1" x14ac:dyDescent="0.45">
      <c r="A53" s="64" t="s">
        <v>52</v>
      </c>
      <c r="B53" s="65">
        <v>860</v>
      </c>
      <c r="C53" s="66" t="s">
        <v>98</v>
      </c>
      <c r="D53" s="67">
        <v>1620</v>
      </c>
      <c r="E53" s="67">
        <v>960</v>
      </c>
      <c r="F53" s="67">
        <v>15850.5</v>
      </c>
      <c r="G53" s="67">
        <v>3913.8</v>
      </c>
      <c r="H53" s="68">
        <v>0.10220497776095391</v>
      </c>
      <c r="I53" s="68">
        <v>0.24528591139046449</v>
      </c>
    </row>
    <row r="54" spans="1:9" s="69" customFormat="1" x14ac:dyDescent="0.45">
      <c r="A54" s="64" t="s">
        <v>52</v>
      </c>
      <c r="B54" s="65">
        <v>849</v>
      </c>
      <c r="C54" s="66" t="s">
        <v>99</v>
      </c>
      <c r="D54" s="67">
        <v>849</v>
      </c>
      <c r="E54" s="67">
        <v>460</v>
      </c>
      <c r="F54" s="67">
        <v>9708</v>
      </c>
      <c r="G54" s="67">
        <v>2247.6</v>
      </c>
      <c r="H54" s="68">
        <v>8.745364647713226E-2</v>
      </c>
      <c r="I54" s="68">
        <v>0.204662751379249</v>
      </c>
    </row>
    <row r="55" spans="1:9" s="69" customFormat="1" x14ac:dyDescent="0.45">
      <c r="A55" s="64" t="s">
        <v>52</v>
      </c>
      <c r="B55" s="65">
        <v>825</v>
      </c>
      <c r="C55" s="66" t="s">
        <v>100</v>
      </c>
      <c r="D55" s="67">
        <v>91</v>
      </c>
      <c r="E55" s="67">
        <v>59</v>
      </c>
      <c r="F55" s="67">
        <v>726.3</v>
      </c>
      <c r="G55" s="67">
        <v>183.5</v>
      </c>
      <c r="H55" s="68">
        <v>0.12529257882417735</v>
      </c>
      <c r="I55" s="68">
        <v>0.32152588555858308</v>
      </c>
    </row>
    <row r="56" spans="1:9" s="69" customFormat="1" x14ac:dyDescent="0.45">
      <c r="A56" s="64" t="s">
        <v>52</v>
      </c>
      <c r="B56" s="65">
        <v>846</v>
      </c>
      <c r="C56" s="66" t="s">
        <v>101</v>
      </c>
      <c r="D56" s="67">
        <v>1307</v>
      </c>
      <c r="E56" s="67">
        <v>752</v>
      </c>
      <c r="F56" s="67">
        <v>10267.5</v>
      </c>
      <c r="G56" s="67">
        <v>2390.9</v>
      </c>
      <c r="H56" s="68">
        <v>0.12729486242999757</v>
      </c>
      <c r="I56" s="68">
        <v>0.31452591074490777</v>
      </c>
    </row>
    <row r="57" spans="1:9" s="69" customFormat="1" x14ac:dyDescent="0.45">
      <c r="A57" s="64" t="s">
        <v>52</v>
      </c>
      <c r="B57" s="65">
        <v>773</v>
      </c>
      <c r="C57" s="66" t="s">
        <v>102</v>
      </c>
      <c r="D57" s="67">
        <v>574</v>
      </c>
      <c r="E57" s="67">
        <v>316</v>
      </c>
      <c r="F57" s="67">
        <v>5316.6</v>
      </c>
      <c r="G57" s="67">
        <v>1296.8</v>
      </c>
      <c r="H57" s="68">
        <v>0.10796373622239777</v>
      </c>
      <c r="I57" s="68">
        <v>0.24367674275138804</v>
      </c>
    </row>
    <row r="58" spans="1:9" s="69" customFormat="1" x14ac:dyDescent="0.45">
      <c r="A58" s="64" t="s">
        <v>52</v>
      </c>
      <c r="B58" s="65">
        <v>840</v>
      </c>
      <c r="C58" s="66" t="s">
        <v>103</v>
      </c>
      <c r="D58" s="67">
        <v>855</v>
      </c>
      <c r="E58" s="67">
        <v>528</v>
      </c>
      <c r="F58" s="67">
        <v>6241.5</v>
      </c>
      <c r="G58" s="67">
        <v>1431.8</v>
      </c>
      <c r="H58" s="68">
        <v>0.13698630136986301</v>
      </c>
      <c r="I58" s="68">
        <v>0.36876658751222241</v>
      </c>
    </row>
    <row r="59" spans="1:9" s="69" customFormat="1" x14ac:dyDescent="0.45">
      <c r="A59" s="64" t="s">
        <v>52</v>
      </c>
      <c r="B59" s="65">
        <v>787</v>
      </c>
      <c r="C59" s="66" t="s">
        <v>104</v>
      </c>
      <c r="D59" s="67">
        <v>1297</v>
      </c>
      <c r="E59" s="67">
        <v>748</v>
      </c>
      <c r="F59" s="67">
        <v>10707.7</v>
      </c>
      <c r="G59" s="67">
        <v>2439.6999999999998</v>
      </c>
      <c r="H59" s="68">
        <v>0.12112778654613035</v>
      </c>
      <c r="I59" s="68">
        <v>0.30659507316473339</v>
      </c>
    </row>
    <row r="60" spans="1:9" s="69" customFormat="1" x14ac:dyDescent="0.45">
      <c r="A60" s="64" t="s">
        <v>52</v>
      </c>
      <c r="B60" s="65">
        <v>820</v>
      </c>
      <c r="C60" s="66" t="s">
        <v>105</v>
      </c>
      <c r="D60" s="67">
        <v>1057</v>
      </c>
      <c r="E60" s="67">
        <v>612</v>
      </c>
      <c r="F60" s="67">
        <v>8927.7999999999993</v>
      </c>
      <c r="G60" s="67">
        <v>2232.1999999999998</v>
      </c>
      <c r="H60" s="68">
        <v>0.11839422926140819</v>
      </c>
      <c r="I60" s="68">
        <v>0.2741689812740794</v>
      </c>
    </row>
    <row r="61" spans="1:9" s="69" customFormat="1" x14ac:dyDescent="0.45">
      <c r="A61" s="64" t="s">
        <v>52</v>
      </c>
      <c r="B61" s="65">
        <v>851</v>
      </c>
      <c r="C61" s="66" t="s">
        <v>106</v>
      </c>
      <c r="D61" s="67">
        <v>3928</v>
      </c>
      <c r="E61" s="67">
        <v>2178</v>
      </c>
      <c r="F61" s="67">
        <v>39859.300000000003</v>
      </c>
      <c r="G61" s="67">
        <v>9724.1</v>
      </c>
      <c r="H61" s="68">
        <v>9.8546637798456058E-2</v>
      </c>
      <c r="I61" s="68">
        <v>0.22397959708353471</v>
      </c>
    </row>
    <row r="62" spans="1:9" x14ac:dyDescent="0.45">
      <c r="A62" s="60" t="s">
        <v>11</v>
      </c>
      <c r="B62" s="61">
        <v>320</v>
      </c>
      <c r="C62" s="62" t="s">
        <v>10</v>
      </c>
      <c r="D62" s="2">
        <v>948</v>
      </c>
      <c r="E62" s="2">
        <v>555</v>
      </c>
      <c r="F62" s="2">
        <v>8606.7999999999993</v>
      </c>
      <c r="G62" s="2">
        <v>2018.4</v>
      </c>
      <c r="H62" s="63">
        <v>0.11014546637542409</v>
      </c>
      <c r="I62" s="63">
        <v>0.27497027348394765</v>
      </c>
    </row>
    <row r="63" spans="1:9" x14ac:dyDescent="0.45">
      <c r="A63" s="60" t="s">
        <v>11</v>
      </c>
      <c r="B63" s="61">
        <v>253</v>
      </c>
      <c r="C63" s="62" t="s">
        <v>19</v>
      </c>
      <c r="D63" s="2">
        <v>1204</v>
      </c>
      <c r="E63" s="2">
        <v>737</v>
      </c>
      <c r="F63" s="2">
        <v>10860.8</v>
      </c>
      <c r="G63" s="2">
        <v>2897.3</v>
      </c>
      <c r="H63" s="63">
        <v>0.11085739540365351</v>
      </c>
      <c r="I63" s="63">
        <v>0.25437476271010939</v>
      </c>
    </row>
    <row r="64" spans="1:9" x14ac:dyDescent="0.45">
      <c r="A64" s="60" t="s">
        <v>11</v>
      </c>
      <c r="B64" s="61">
        <v>376</v>
      </c>
      <c r="C64" s="62" t="s">
        <v>21</v>
      </c>
      <c r="D64" s="2">
        <v>1621</v>
      </c>
      <c r="E64" s="2">
        <v>955</v>
      </c>
      <c r="F64" s="2">
        <v>16428.599999999999</v>
      </c>
      <c r="G64" s="2">
        <v>4003.1</v>
      </c>
      <c r="H64" s="63">
        <v>9.8669393618445886E-2</v>
      </c>
      <c r="I64" s="63">
        <v>0.23856511203817043</v>
      </c>
    </row>
    <row r="65" spans="1:9" x14ac:dyDescent="0.45">
      <c r="A65" s="60" t="s">
        <v>11</v>
      </c>
      <c r="B65" s="61">
        <v>316</v>
      </c>
      <c r="C65" s="62" t="s">
        <v>26</v>
      </c>
      <c r="D65" s="2">
        <v>1721</v>
      </c>
      <c r="E65" s="2">
        <v>1010</v>
      </c>
      <c r="F65" s="2">
        <v>16276.1</v>
      </c>
      <c r="G65" s="2">
        <v>3749.4</v>
      </c>
      <c r="H65" s="63">
        <v>0.10573786103550604</v>
      </c>
      <c r="I65" s="63">
        <v>0.26937643356270335</v>
      </c>
    </row>
    <row r="66" spans="1:9" x14ac:dyDescent="0.45">
      <c r="A66" s="60" t="s">
        <v>11</v>
      </c>
      <c r="B66" s="61">
        <v>326</v>
      </c>
      <c r="C66" s="62" t="s">
        <v>31</v>
      </c>
      <c r="D66" s="2">
        <v>1327</v>
      </c>
      <c r="E66" s="2">
        <v>743</v>
      </c>
      <c r="F66" s="2">
        <v>12244.6</v>
      </c>
      <c r="G66" s="2">
        <v>2891.6</v>
      </c>
      <c r="H66" s="63">
        <v>0.10837430377472518</v>
      </c>
      <c r="I66" s="63">
        <v>0.25695116890302949</v>
      </c>
    </row>
    <row r="67" spans="1:9" x14ac:dyDescent="0.45">
      <c r="A67" s="60" t="s">
        <v>11</v>
      </c>
      <c r="B67" s="61">
        <v>259</v>
      </c>
      <c r="C67" s="62" t="s">
        <v>33</v>
      </c>
      <c r="D67" s="2">
        <v>1267</v>
      </c>
      <c r="E67" s="2">
        <v>768</v>
      </c>
      <c r="F67" s="2">
        <v>12430.6</v>
      </c>
      <c r="G67" s="2">
        <v>3163.3</v>
      </c>
      <c r="H67" s="63">
        <v>0.10192589255546795</v>
      </c>
      <c r="I67" s="63">
        <v>0.24278443397717572</v>
      </c>
    </row>
    <row r="68" spans="1:9" x14ac:dyDescent="0.45">
      <c r="A68" s="60" t="s">
        <v>11</v>
      </c>
      <c r="B68" s="61">
        <v>350</v>
      </c>
      <c r="C68" s="62" t="s">
        <v>34</v>
      </c>
      <c r="D68" s="2">
        <v>549</v>
      </c>
      <c r="E68" s="2">
        <v>356</v>
      </c>
      <c r="F68" s="2">
        <v>6473.3</v>
      </c>
      <c r="G68" s="2">
        <v>1488.4</v>
      </c>
      <c r="H68" s="63">
        <v>8.4809911482551403E-2</v>
      </c>
      <c r="I68" s="63">
        <v>0.23918301531846275</v>
      </c>
    </row>
    <row r="69" spans="1:9" x14ac:dyDescent="0.45">
      <c r="A69" s="60" t="s">
        <v>11</v>
      </c>
      <c r="B69" s="61">
        <v>360</v>
      </c>
      <c r="C69" s="62" t="s">
        <v>35</v>
      </c>
      <c r="D69" s="2">
        <v>1183</v>
      </c>
      <c r="E69" s="2">
        <v>678</v>
      </c>
      <c r="F69" s="2">
        <v>12065.9</v>
      </c>
      <c r="G69" s="2">
        <v>2910.5</v>
      </c>
      <c r="H69" s="63">
        <v>9.8044903405464998E-2</v>
      </c>
      <c r="I69" s="63">
        <v>0.23294966500601272</v>
      </c>
    </row>
    <row r="70" spans="1:9" x14ac:dyDescent="0.45">
      <c r="A70" s="60" t="s">
        <v>11</v>
      </c>
      <c r="B70" s="61">
        <v>370</v>
      </c>
      <c r="C70" s="62" t="s">
        <v>37</v>
      </c>
      <c r="D70" s="2">
        <v>1649</v>
      </c>
      <c r="E70" s="2">
        <v>965</v>
      </c>
      <c r="F70" s="2">
        <v>19096.400000000001</v>
      </c>
      <c r="G70" s="2">
        <v>4604.5</v>
      </c>
      <c r="H70" s="63">
        <v>8.6351354181940052E-2</v>
      </c>
      <c r="I70" s="63">
        <v>0.20957758714301228</v>
      </c>
    </row>
    <row r="71" spans="1:9" x14ac:dyDescent="0.45">
      <c r="A71" s="60" t="s">
        <v>11</v>
      </c>
      <c r="B71" s="61">
        <v>306</v>
      </c>
      <c r="C71" s="62" t="s">
        <v>38</v>
      </c>
      <c r="D71" s="2">
        <v>1229</v>
      </c>
      <c r="E71" s="2">
        <v>677</v>
      </c>
      <c r="F71" s="2">
        <v>10555.5</v>
      </c>
      <c r="G71" s="2">
        <v>2419.3000000000002</v>
      </c>
      <c r="H71" s="63">
        <v>0.11643219174837763</v>
      </c>
      <c r="I71" s="63">
        <v>0.27983300954821638</v>
      </c>
    </row>
    <row r="72" spans="1:9" x14ac:dyDescent="0.45">
      <c r="A72" s="60" t="s">
        <v>11</v>
      </c>
      <c r="B72" s="61">
        <v>329</v>
      </c>
      <c r="C72" s="62" t="s">
        <v>39</v>
      </c>
      <c r="D72" s="2">
        <v>664</v>
      </c>
      <c r="E72" s="2">
        <v>395</v>
      </c>
      <c r="F72" s="2">
        <v>6732.1</v>
      </c>
      <c r="G72" s="2">
        <v>1611.8</v>
      </c>
      <c r="H72" s="63">
        <v>9.8631927630308522E-2</v>
      </c>
      <c r="I72" s="63">
        <v>0.24506762625635936</v>
      </c>
    </row>
    <row r="73" spans="1:9" x14ac:dyDescent="0.45">
      <c r="A73" s="60" t="s">
        <v>11</v>
      </c>
      <c r="B73" s="61">
        <v>265</v>
      </c>
      <c r="C73" s="62" t="s">
        <v>40</v>
      </c>
      <c r="D73" s="2">
        <v>1748</v>
      </c>
      <c r="E73" s="2">
        <v>1088</v>
      </c>
      <c r="F73" s="2">
        <v>18070</v>
      </c>
      <c r="G73" s="2">
        <v>4709.3999999999996</v>
      </c>
      <c r="H73" s="63">
        <v>9.6734919756502488E-2</v>
      </c>
      <c r="I73" s="63">
        <v>0.23102730708795177</v>
      </c>
    </row>
    <row r="74" spans="1:9" x14ac:dyDescent="0.45">
      <c r="A74" s="60" t="s">
        <v>11</v>
      </c>
      <c r="B74" s="61">
        <v>330</v>
      </c>
      <c r="C74" s="62" t="s">
        <v>43</v>
      </c>
      <c r="D74" s="2">
        <v>1971</v>
      </c>
      <c r="E74" s="2">
        <v>1196</v>
      </c>
      <c r="F74" s="2">
        <v>17863.2</v>
      </c>
      <c r="G74" s="2">
        <v>4416.6000000000004</v>
      </c>
      <c r="H74" s="63">
        <v>0.11033857315598548</v>
      </c>
      <c r="I74" s="63">
        <v>0.27079654032513695</v>
      </c>
    </row>
    <row r="75" spans="1:9" x14ac:dyDescent="0.45">
      <c r="A75" s="60" t="s">
        <v>11</v>
      </c>
      <c r="B75" s="61">
        <v>269</v>
      </c>
      <c r="C75" s="62" t="s">
        <v>44</v>
      </c>
      <c r="D75" s="2">
        <v>423</v>
      </c>
      <c r="E75" s="2">
        <v>258</v>
      </c>
      <c r="F75" s="2">
        <v>4768.1000000000004</v>
      </c>
      <c r="G75" s="2">
        <v>1202.4000000000001</v>
      </c>
      <c r="H75" s="63">
        <v>8.8714582328390759E-2</v>
      </c>
      <c r="I75" s="63">
        <v>0.21457085828343311</v>
      </c>
    </row>
    <row r="76" spans="1:9" x14ac:dyDescent="0.45">
      <c r="A76" s="60" t="s">
        <v>11</v>
      </c>
      <c r="B76" s="61">
        <v>340</v>
      </c>
      <c r="C76" s="62" t="s">
        <v>45</v>
      </c>
      <c r="D76" s="2">
        <v>570</v>
      </c>
      <c r="E76" s="2">
        <v>337</v>
      </c>
      <c r="F76" s="2">
        <v>6722</v>
      </c>
      <c r="G76" s="2">
        <v>1592.8</v>
      </c>
      <c r="H76" s="63">
        <v>8.4796191609639984E-2</v>
      </c>
      <c r="I76" s="63">
        <v>0.21157709693621296</v>
      </c>
    </row>
    <row r="77" spans="1:9" x14ac:dyDescent="0.45">
      <c r="A77" s="60" t="s">
        <v>11</v>
      </c>
      <c r="B77" s="61">
        <v>336</v>
      </c>
      <c r="C77" s="62" t="s">
        <v>46</v>
      </c>
      <c r="D77" s="2">
        <v>698</v>
      </c>
      <c r="E77" s="2">
        <v>381</v>
      </c>
      <c r="F77" s="2">
        <v>6127.1</v>
      </c>
      <c r="G77" s="2">
        <v>1430.9</v>
      </c>
      <c r="H77" s="63">
        <v>0.11392012534477974</v>
      </c>
      <c r="I77" s="63">
        <v>0.26626598644209937</v>
      </c>
    </row>
    <row r="78" spans="1:9" x14ac:dyDescent="0.45">
      <c r="A78" s="60" t="s">
        <v>11</v>
      </c>
      <c r="B78" s="61">
        <v>390</v>
      </c>
      <c r="C78" s="62" t="s">
        <v>49</v>
      </c>
      <c r="D78" s="2">
        <v>1420</v>
      </c>
      <c r="E78" s="2">
        <v>803</v>
      </c>
      <c r="F78" s="2">
        <v>12816.1</v>
      </c>
      <c r="G78" s="2">
        <v>3017.2</v>
      </c>
      <c r="H78" s="63">
        <v>0.11079813671865855</v>
      </c>
      <c r="I78" s="63">
        <v>0.26614079278801539</v>
      </c>
    </row>
    <row r="79" spans="1:9" s="69" customFormat="1" x14ac:dyDescent="0.45">
      <c r="A79" s="64" t="s">
        <v>50</v>
      </c>
      <c r="B79" s="65">
        <v>420</v>
      </c>
      <c r="C79" s="66" t="s">
        <v>107</v>
      </c>
      <c r="D79" s="67">
        <v>962</v>
      </c>
      <c r="E79" s="67">
        <v>544</v>
      </c>
      <c r="F79" s="67">
        <v>9798.1</v>
      </c>
      <c r="G79" s="67">
        <v>2312.6</v>
      </c>
      <c r="H79" s="68">
        <v>9.8182300650126036E-2</v>
      </c>
      <c r="I79" s="68">
        <v>0.23523307100233504</v>
      </c>
    </row>
    <row r="80" spans="1:9" s="69" customFormat="1" x14ac:dyDescent="0.45">
      <c r="A80" s="64" t="s">
        <v>50</v>
      </c>
      <c r="B80" s="65">
        <v>530</v>
      </c>
      <c r="C80" s="66" t="s">
        <v>108</v>
      </c>
      <c r="D80" s="67">
        <v>729</v>
      </c>
      <c r="E80" s="67">
        <v>444</v>
      </c>
      <c r="F80" s="67">
        <v>5799.1</v>
      </c>
      <c r="G80" s="67">
        <v>1467.2</v>
      </c>
      <c r="H80" s="68">
        <v>0.125709161766481</v>
      </c>
      <c r="I80" s="68">
        <v>0.30261723009814612</v>
      </c>
    </row>
    <row r="81" spans="1:9" s="69" customFormat="1" x14ac:dyDescent="0.45">
      <c r="A81" s="64" t="s">
        <v>50</v>
      </c>
      <c r="B81" s="65">
        <v>561</v>
      </c>
      <c r="C81" s="66" t="s">
        <v>109</v>
      </c>
      <c r="D81" s="67">
        <v>2915</v>
      </c>
      <c r="E81" s="67">
        <v>1706</v>
      </c>
      <c r="F81" s="67">
        <v>24985.9</v>
      </c>
      <c r="G81" s="67">
        <v>5913.1</v>
      </c>
      <c r="H81" s="68">
        <v>0.11666579951092415</v>
      </c>
      <c r="I81" s="68">
        <v>0.28851194804755542</v>
      </c>
    </row>
    <row r="82" spans="1:9" s="69" customFormat="1" x14ac:dyDescent="0.45">
      <c r="A82" s="64" t="s">
        <v>50</v>
      </c>
      <c r="B82" s="65">
        <v>563</v>
      </c>
      <c r="C82" s="66" t="s">
        <v>110</v>
      </c>
      <c r="D82" s="67">
        <v>126</v>
      </c>
      <c r="E82" s="67">
        <v>69</v>
      </c>
      <c r="F82" s="67">
        <v>1268.7</v>
      </c>
      <c r="G82" s="67">
        <v>236.2</v>
      </c>
      <c r="H82" s="68">
        <v>9.9314258689997631E-2</v>
      </c>
      <c r="I82" s="68">
        <v>0.29212531752751908</v>
      </c>
    </row>
    <row r="83" spans="1:9" s="69" customFormat="1" x14ac:dyDescent="0.45">
      <c r="A83" s="64" t="s">
        <v>50</v>
      </c>
      <c r="B83" s="65">
        <v>607</v>
      </c>
      <c r="C83" s="66" t="s">
        <v>111</v>
      </c>
      <c r="D83" s="67">
        <v>1225</v>
      </c>
      <c r="E83" s="67">
        <v>684</v>
      </c>
      <c r="F83" s="67">
        <v>11209.6</v>
      </c>
      <c r="G83" s="67">
        <v>2863.8</v>
      </c>
      <c r="H83" s="68">
        <v>0.10928133028832429</v>
      </c>
      <c r="I83" s="68">
        <v>0.23884349465744814</v>
      </c>
    </row>
    <row r="84" spans="1:9" s="69" customFormat="1" x14ac:dyDescent="0.45">
      <c r="A84" s="64" t="s">
        <v>50</v>
      </c>
      <c r="B84" s="65">
        <v>430</v>
      </c>
      <c r="C84" s="66" t="s">
        <v>112</v>
      </c>
      <c r="D84" s="67">
        <v>1379</v>
      </c>
      <c r="E84" s="67">
        <v>885</v>
      </c>
      <c r="F84" s="67">
        <v>12931.7</v>
      </c>
      <c r="G84" s="67">
        <v>3301</v>
      </c>
      <c r="H84" s="68">
        <v>0.10663717840655133</v>
      </c>
      <c r="I84" s="68">
        <v>0.26810057558315664</v>
      </c>
    </row>
    <row r="85" spans="1:9" s="69" customFormat="1" x14ac:dyDescent="0.45">
      <c r="A85" s="64" t="s">
        <v>50</v>
      </c>
      <c r="B85" s="65">
        <v>510</v>
      </c>
      <c r="C85" s="66" t="s">
        <v>113</v>
      </c>
      <c r="D85" s="67">
        <v>1377</v>
      </c>
      <c r="E85" s="67">
        <v>830</v>
      </c>
      <c r="F85" s="67">
        <v>13261.9</v>
      </c>
      <c r="G85" s="67">
        <v>3416.8</v>
      </c>
      <c r="H85" s="68">
        <v>0.10383127606149949</v>
      </c>
      <c r="I85" s="68">
        <v>0.24291734956684616</v>
      </c>
    </row>
    <row r="86" spans="1:9" s="69" customFormat="1" x14ac:dyDescent="0.45">
      <c r="A86" s="64" t="s">
        <v>50</v>
      </c>
      <c r="B86" s="65">
        <v>440</v>
      </c>
      <c r="C86" s="66" t="s">
        <v>114</v>
      </c>
      <c r="D86" s="67">
        <v>587</v>
      </c>
      <c r="E86" s="67">
        <v>372</v>
      </c>
      <c r="F86" s="67">
        <v>6188.9</v>
      </c>
      <c r="G86" s="67">
        <v>1681.2</v>
      </c>
      <c r="H86" s="68">
        <v>9.4847226486128394E-2</v>
      </c>
      <c r="I86" s="68">
        <v>0.22127052105638828</v>
      </c>
    </row>
    <row r="87" spans="1:9" s="69" customFormat="1" x14ac:dyDescent="0.45">
      <c r="A87" s="64" t="s">
        <v>50</v>
      </c>
      <c r="B87" s="65">
        <v>621</v>
      </c>
      <c r="C87" s="66" t="s">
        <v>115</v>
      </c>
      <c r="D87" s="67">
        <v>1889</v>
      </c>
      <c r="E87" s="67">
        <v>1078</v>
      </c>
      <c r="F87" s="67">
        <v>18497.3</v>
      </c>
      <c r="G87" s="67">
        <v>4505.3</v>
      </c>
      <c r="H87" s="68">
        <v>0.10212301254777725</v>
      </c>
      <c r="I87" s="68">
        <v>0.23927374425676426</v>
      </c>
    </row>
    <row r="88" spans="1:9" s="69" customFormat="1" x14ac:dyDescent="0.45">
      <c r="A88" s="64" t="s">
        <v>50</v>
      </c>
      <c r="B88" s="65">
        <v>482</v>
      </c>
      <c r="C88" s="66" t="s">
        <v>116</v>
      </c>
      <c r="D88" s="67">
        <v>578</v>
      </c>
      <c r="E88" s="67">
        <v>313</v>
      </c>
      <c r="F88" s="67">
        <v>4407.7</v>
      </c>
      <c r="G88" s="67">
        <v>1040.7</v>
      </c>
      <c r="H88" s="68">
        <v>0.13113415159833927</v>
      </c>
      <c r="I88" s="68">
        <v>0.30075910444892862</v>
      </c>
    </row>
    <row r="89" spans="1:9" s="69" customFormat="1" x14ac:dyDescent="0.45">
      <c r="A89" s="64" t="s">
        <v>50</v>
      </c>
      <c r="B89" s="65">
        <v>410</v>
      </c>
      <c r="C89" s="66" t="s">
        <v>117</v>
      </c>
      <c r="D89" s="67">
        <v>967</v>
      </c>
      <c r="E89" s="67">
        <v>565</v>
      </c>
      <c r="F89" s="67">
        <v>9580.7000000000007</v>
      </c>
      <c r="G89" s="67">
        <v>2316.1999999999998</v>
      </c>
      <c r="H89" s="68">
        <v>0.10093208220693685</v>
      </c>
      <c r="I89" s="68">
        <v>0.24393402987652191</v>
      </c>
    </row>
    <row r="90" spans="1:9" s="69" customFormat="1" x14ac:dyDescent="0.45">
      <c r="A90" s="64" t="s">
        <v>50</v>
      </c>
      <c r="B90" s="65">
        <v>480</v>
      </c>
      <c r="C90" s="66" t="s">
        <v>118</v>
      </c>
      <c r="D90" s="67">
        <v>814</v>
      </c>
      <c r="E90" s="67">
        <v>461</v>
      </c>
      <c r="F90" s="67">
        <v>7185.8</v>
      </c>
      <c r="G90" s="67">
        <v>1752.3</v>
      </c>
      <c r="H90" s="68">
        <v>0.11327896685129005</v>
      </c>
      <c r="I90" s="68">
        <v>0.2630828054556868</v>
      </c>
    </row>
    <row r="91" spans="1:9" s="69" customFormat="1" x14ac:dyDescent="0.45">
      <c r="A91" s="64" t="s">
        <v>50</v>
      </c>
      <c r="B91" s="65">
        <v>450</v>
      </c>
      <c r="C91" s="66" t="s">
        <v>119</v>
      </c>
      <c r="D91" s="67">
        <v>1024</v>
      </c>
      <c r="E91" s="67">
        <v>635</v>
      </c>
      <c r="F91" s="67">
        <v>8193.6</v>
      </c>
      <c r="G91" s="67">
        <v>2090.8000000000002</v>
      </c>
      <c r="H91" s="68">
        <v>0.12497559070494044</v>
      </c>
      <c r="I91" s="68">
        <v>0.30371149799119951</v>
      </c>
    </row>
    <row r="92" spans="1:9" s="69" customFormat="1" x14ac:dyDescent="0.45">
      <c r="A92" s="64" t="s">
        <v>50</v>
      </c>
      <c r="B92" s="65">
        <v>461</v>
      </c>
      <c r="C92" s="66" t="s">
        <v>120</v>
      </c>
      <c r="D92" s="67">
        <v>4048</v>
      </c>
      <c r="E92" s="67">
        <v>2458</v>
      </c>
      <c r="F92" s="67">
        <v>36257.300000000003</v>
      </c>
      <c r="G92" s="67">
        <v>9143.4</v>
      </c>
      <c r="H92" s="68">
        <v>0.11164648222564834</v>
      </c>
      <c r="I92" s="68">
        <v>0.26882778835006671</v>
      </c>
    </row>
    <row r="93" spans="1:9" s="69" customFormat="1" x14ac:dyDescent="0.45">
      <c r="A93" s="64" t="s">
        <v>50</v>
      </c>
      <c r="B93" s="65">
        <v>479</v>
      </c>
      <c r="C93" s="66" t="s">
        <v>121</v>
      </c>
      <c r="D93" s="67">
        <v>1498</v>
      </c>
      <c r="E93" s="67">
        <v>891</v>
      </c>
      <c r="F93" s="67">
        <v>14688.7</v>
      </c>
      <c r="G93" s="67">
        <v>3482.2</v>
      </c>
      <c r="H93" s="68">
        <v>0.10198315712077992</v>
      </c>
      <c r="I93" s="68">
        <v>0.25587272413991158</v>
      </c>
    </row>
    <row r="94" spans="1:9" s="69" customFormat="1" x14ac:dyDescent="0.45">
      <c r="A94" s="64" t="s">
        <v>50</v>
      </c>
      <c r="B94" s="65">
        <v>540</v>
      </c>
      <c r="C94" s="66" t="s">
        <v>122</v>
      </c>
      <c r="D94" s="67">
        <v>2145</v>
      </c>
      <c r="E94" s="67">
        <v>1405</v>
      </c>
      <c r="F94" s="67">
        <v>18464.3</v>
      </c>
      <c r="G94" s="67">
        <v>5290.5</v>
      </c>
      <c r="H94" s="68">
        <v>0.116170122885785</v>
      </c>
      <c r="I94" s="68">
        <v>0.26557036196956807</v>
      </c>
    </row>
    <row r="95" spans="1:9" s="69" customFormat="1" x14ac:dyDescent="0.45">
      <c r="A95" s="64" t="s">
        <v>50</v>
      </c>
      <c r="B95" s="65">
        <v>550</v>
      </c>
      <c r="C95" s="66" t="s">
        <v>123</v>
      </c>
      <c r="D95" s="67">
        <v>1212</v>
      </c>
      <c r="E95" s="67">
        <v>707</v>
      </c>
      <c r="F95" s="67">
        <v>9755.9</v>
      </c>
      <c r="G95" s="67">
        <v>2334.5</v>
      </c>
      <c r="H95" s="68">
        <v>0.1242325157084431</v>
      </c>
      <c r="I95" s="68">
        <v>0.30284857571214391</v>
      </c>
    </row>
    <row r="96" spans="1:9" s="69" customFormat="1" x14ac:dyDescent="0.45">
      <c r="A96" s="64" t="s">
        <v>50</v>
      </c>
      <c r="B96" s="65">
        <v>573</v>
      </c>
      <c r="C96" s="66" t="s">
        <v>124</v>
      </c>
      <c r="D96" s="67">
        <v>1254</v>
      </c>
      <c r="E96" s="67">
        <v>791</v>
      </c>
      <c r="F96" s="67">
        <v>11728.3</v>
      </c>
      <c r="G96" s="67">
        <v>2946.5</v>
      </c>
      <c r="H96" s="68">
        <v>0.10692086662176105</v>
      </c>
      <c r="I96" s="68">
        <v>0.26845409808247073</v>
      </c>
    </row>
    <row r="97" spans="1:9" s="69" customFormat="1" x14ac:dyDescent="0.45">
      <c r="A97" s="64" t="s">
        <v>50</v>
      </c>
      <c r="B97" s="65">
        <v>575</v>
      </c>
      <c r="C97" s="66" t="s">
        <v>125</v>
      </c>
      <c r="D97" s="67">
        <v>1008</v>
      </c>
      <c r="E97" s="67">
        <v>637</v>
      </c>
      <c r="F97" s="67">
        <v>9208.6</v>
      </c>
      <c r="G97" s="67">
        <v>2424.8000000000002</v>
      </c>
      <c r="H97" s="68">
        <v>0.10946289338227309</v>
      </c>
      <c r="I97" s="68">
        <v>0.26270207852193994</v>
      </c>
    </row>
    <row r="98" spans="1:9" s="69" customFormat="1" x14ac:dyDescent="0.45">
      <c r="A98" s="64" t="s">
        <v>50</v>
      </c>
      <c r="B98" s="65">
        <v>630</v>
      </c>
      <c r="C98" s="66" t="s">
        <v>126</v>
      </c>
      <c r="D98" s="67">
        <v>2469</v>
      </c>
      <c r="E98" s="67">
        <v>1449</v>
      </c>
      <c r="F98" s="67">
        <v>23188.6</v>
      </c>
      <c r="G98" s="67">
        <v>5710</v>
      </c>
      <c r="H98" s="68">
        <v>0.10647473327410883</v>
      </c>
      <c r="I98" s="68">
        <v>0.25376532399299473</v>
      </c>
    </row>
    <row r="99" spans="1:9" s="69" customFormat="1" x14ac:dyDescent="0.45">
      <c r="A99" s="64" t="s">
        <v>50</v>
      </c>
      <c r="B99" s="65">
        <v>492</v>
      </c>
      <c r="C99" s="66" t="s">
        <v>127</v>
      </c>
      <c r="D99" s="67">
        <v>207</v>
      </c>
      <c r="E99" s="67">
        <v>123</v>
      </c>
      <c r="F99" s="67">
        <v>2197.5</v>
      </c>
      <c r="G99" s="67">
        <v>591.6</v>
      </c>
      <c r="H99" s="68">
        <v>9.4197952218430039E-2</v>
      </c>
      <c r="I99" s="68">
        <v>0.2079107505070994</v>
      </c>
    </row>
    <row r="100" spans="1:9" s="69" customFormat="1" x14ac:dyDescent="0.45">
      <c r="A100" s="64" t="s">
        <v>50</v>
      </c>
      <c r="B100" s="65">
        <v>580</v>
      </c>
      <c r="C100" s="66" t="s">
        <v>128</v>
      </c>
      <c r="D100" s="67">
        <v>1494</v>
      </c>
      <c r="E100" s="67">
        <v>880</v>
      </c>
      <c r="F100" s="67">
        <v>14456.3</v>
      </c>
      <c r="G100" s="67">
        <v>3535.7</v>
      </c>
      <c r="H100" s="68">
        <v>0.10334594605811999</v>
      </c>
      <c r="I100" s="68">
        <v>0.24888989450462429</v>
      </c>
    </row>
    <row r="102" spans="1:9" ht="50.5" customHeight="1" x14ac:dyDescent="0.45">
      <c r="A102" s="70" t="s">
        <v>144</v>
      </c>
      <c r="D102" s="105" t="s">
        <v>182</v>
      </c>
      <c r="E102" s="105"/>
    </row>
    <row r="103" spans="1:9" x14ac:dyDescent="0.45">
      <c r="D103" t="s">
        <v>160</v>
      </c>
      <c r="E103" t="s">
        <v>186</v>
      </c>
    </row>
    <row r="104" spans="1:9" x14ac:dyDescent="0.45">
      <c r="A104" t="str">
        <f>A3</f>
        <v>Region Hovedstaden</v>
      </c>
      <c r="B104" s="44">
        <f t="shared" ref="B104:C104" si="0">B3</f>
        <v>165</v>
      </c>
      <c r="C104" s="44" t="str">
        <f t="shared" si="0"/>
        <v>Albertslund</v>
      </c>
      <c r="D104" s="71">
        <f>H3</f>
        <v>0.11174066689041122</v>
      </c>
      <c r="E104" s="71">
        <f>I3</f>
        <v>0.25154390721494202</v>
      </c>
    </row>
    <row r="105" spans="1:9" x14ac:dyDescent="0.45">
      <c r="A105" s="44" t="str">
        <f t="shared" ref="A105:C105" si="1">A4</f>
        <v>Region Hovedstaden</v>
      </c>
      <c r="B105" s="44">
        <f t="shared" si="1"/>
        <v>201</v>
      </c>
      <c r="C105" s="44" t="str">
        <f t="shared" si="1"/>
        <v>Allerød</v>
      </c>
      <c r="D105" s="71">
        <f t="shared" ref="D105:E105" si="2">H4</f>
        <v>6.7101822902382383E-2</v>
      </c>
      <c r="E105" s="71">
        <f t="shared" si="2"/>
        <v>0.15617941271377864</v>
      </c>
    </row>
    <row r="106" spans="1:9" x14ac:dyDescent="0.45">
      <c r="A106" s="44" t="str">
        <f t="shared" ref="A106:C106" si="3">A5</f>
        <v>Region Hovedstaden</v>
      </c>
      <c r="B106" s="44">
        <f t="shared" si="3"/>
        <v>151</v>
      </c>
      <c r="C106" s="44" t="str">
        <f t="shared" si="3"/>
        <v>Ballerup</v>
      </c>
      <c r="D106" s="71">
        <f t="shared" ref="D106:E106" si="4">H5</f>
        <v>0.11602478435184059</v>
      </c>
      <c r="E106" s="71">
        <f t="shared" si="4"/>
        <v>0.23903244238461052</v>
      </c>
    </row>
    <row r="107" spans="1:9" x14ac:dyDescent="0.45">
      <c r="A107" s="44" t="str">
        <f t="shared" ref="A107:C107" si="5">A6</f>
        <v>Region Hovedstaden</v>
      </c>
      <c r="B107" s="44">
        <f t="shared" si="5"/>
        <v>400</v>
      </c>
      <c r="C107" s="44" t="str">
        <f t="shared" si="5"/>
        <v>Bornholm</v>
      </c>
      <c r="D107" s="71">
        <f t="shared" ref="D107:E107" si="6">H6</f>
        <v>0.11253598534415074</v>
      </c>
      <c r="E107" s="71">
        <f t="shared" si="6"/>
        <v>0.28049599039106937</v>
      </c>
    </row>
    <row r="108" spans="1:9" x14ac:dyDescent="0.45">
      <c r="A108" s="44" t="str">
        <f t="shared" ref="A108:C108" si="7">A7</f>
        <v>Region Hovedstaden</v>
      </c>
      <c r="B108" s="44">
        <f t="shared" si="7"/>
        <v>153</v>
      </c>
      <c r="C108" s="44" t="str">
        <f t="shared" si="7"/>
        <v>Brøndby</v>
      </c>
      <c r="D108" s="71">
        <f t="shared" ref="D108:E108" si="8">H7</f>
        <v>9.9454698606451994E-2</v>
      </c>
      <c r="E108" s="71">
        <f t="shared" si="8"/>
        <v>0.2460612497787219</v>
      </c>
    </row>
    <row r="109" spans="1:9" x14ac:dyDescent="0.45">
      <c r="A109" s="44" t="str">
        <f t="shared" ref="A109:C109" si="9">A8</f>
        <v>Region Hovedstaden</v>
      </c>
      <c r="B109" s="44">
        <f t="shared" si="9"/>
        <v>155</v>
      </c>
      <c r="C109" s="44" t="str">
        <f t="shared" si="9"/>
        <v>Dragør</v>
      </c>
      <c r="D109" s="71">
        <f t="shared" ref="D109:E109" si="10">H8</f>
        <v>9.9150536137028275E-2</v>
      </c>
      <c r="E109" s="71">
        <f t="shared" si="10"/>
        <v>0.25753158406219628</v>
      </c>
    </row>
    <row r="110" spans="1:9" x14ac:dyDescent="0.45">
      <c r="A110" s="44" t="str">
        <f t="shared" ref="A110:C110" si="11">A9</f>
        <v>Region Hovedstaden</v>
      </c>
      <c r="B110" s="44">
        <f t="shared" si="11"/>
        <v>240</v>
      </c>
      <c r="C110" s="44" t="str">
        <f t="shared" si="11"/>
        <v>Egedal</v>
      </c>
      <c r="D110" s="71">
        <f t="shared" ref="D110:E110" si="12">H9</f>
        <v>9.5824777549623555E-2</v>
      </c>
      <c r="E110" s="71">
        <f t="shared" si="12"/>
        <v>0.21694169416941694</v>
      </c>
    </row>
    <row r="111" spans="1:9" x14ac:dyDescent="0.45">
      <c r="A111" s="44" t="str">
        <f t="shared" ref="A111:C111" si="13">A10</f>
        <v>Region Hovedstaden</v>
      </c>
      <c r="B111" s="44">
        <f t="shared" si="13"/>
        <v>210</v>
      </c>
      <c r="C111" s="44" t="str">
        <f t="shared" si="13"/>
        <v>Fredensborg</v>
      </c>
      <c r="D111" s="71">
        <f t="shared" ref="D111:E111" si="14">H10</f>
        <v>7.264021607906529E-2</v>
      </c>
      <c r="E111" s="71">
        <f t="shared" si="14"/>
        <v>0.19741837509491267</v>
      </c>
    </row>
    <row r="112" spans="1:9" x14ac:dyDescent="0.45">
      <c r="A112" s="44" t="str">
        <f t="shared" ref="A112:C112" si="15">A11</f>
        <v>Region Hovedstaden</v>
      </c>
      <c r="B112" s="44">
        <f t="shared" si="15"/>
        <v>147</v>
      </c>
      <c r="C112" s="44" t="str">
        <f t="shared" si="15"/>
        <v>Frederiksberg</v>
      </c>
      <c r="D112" s="71">
        <f t="shared" ref="D112:E112" si="16">H11</f>
        <v>9.3012163129024578E-2</v>
      </c>
      <c r="E112" s="71">
        <f t="shared" si="16"/>
        <v>0.22355774353728447</v>
      </c>
    </row>
    <row r="113" spans="1:5" x14ac:dyDescent="0.45">
      <c r="A113" s="44" t="str">
        <f t="shared" ref="A113:C113" si="17">A12</f>
        <v>Region Hovedstaden</v>
      </c>
      <c r="B113" s="44">
        <f t="shared" si="17"/>
        <v>250</v>
      </c>
      <c r="C113" s="44" t="str">
        <f t="shared" si="17"/>
        <v>Frederikssund</v>
      </c>
      <c r="D113" s="71">
        <f t="shared" ref="D113:E113" si="18">H12</f>
        <v>9.1406079160288645E-2</v>
      </c>
      <c r="E113" s="71">
        <f t="shared" si="18"/>
        <v>0.2137263618643778</v>
      </c>
    </row>
    <row r="114" spans="1:5" x14ac:dyDescent="0.45">
      <c r="A114" s="44" t="str">
        <f t="shared" ref="A114:C114" si="19">A13</f>
        <v>Region Hovedstaden</v>
      </c>
      <c r="B114" s="44">
        <f t="shared" si="19"/>
        <v>190</v>
      </c>
      <c r="C114" s="44" t="str">
        <f t="shared" si="19"/>
        <v>Furesø</v>
      </c>
      <c r="D114" s="71">
        <f t="shared" ref="D114:E114" si="20">H13</f>
        <v>7.5588954756815124E-2</v>
      </c>
      <c r="E114" s="71">
        <f t="shared" si="20"/>
        <v>0.17767360979851055</v>
      </c>
    </row>
    <row r="115" spans="1:5" x14ac:dyDescent="0.45">
      <c r="A115" s="44" t="str">
        <f t="shared" ref="A115:C115" si="21">A14</f>
        <v>Region Hovedstaden</v>
      </c>
      <c r="B115" s="44">
        <f t="shared" si="21"/>
        <v>157</v>
      </c>
      <c r="C115" s="44" t="str">
        <f t="shared" si="21"/>
        <v>Gentofte</v>
      </c>
      <c r="D115" s="71">
        <f t="shared" ref="D115:E115" si="22">H14</f>
        <v>6.8713930012160043E-2</v>
      </c>
      <c r="E115" s="71">
        <f t="shared" si="22"/>
        <v>0.17864892232026616</v>
      </c>
    </row>
    <row r="116" spans="1:5" x14ac:dyDescent="0.45">
      <c r="A116" s="44" t="str">
        <f t="shared" ref="A116:C116" si="23">A15</f>
        <v>Region Hovedstaden</v>
      </c>
      <c r="B116" s="44">
        <f t="shared" si="23"/>
        <v>159</v>
      </c>
      <c r="C116" s="44" t="str">
        <f t="shared" si="23"/>
        <v>Gladsaxe</v>
      </c>
      <c r="D116" s="71">
        <f t="shared" ref="D116:E116" si="24">H15</f>
        <v>9.8497350820811264E-2</v>
      </c>
      <c r="E116" s="71">
        <f t="shared" si="24"/>
        <v>0.24642819531716223</v>
      </c>
    </row>
    <row r="117" spans="1:5" x14ac:dyDescent="0.45">
      <c r="A117" s="44" t="str">
        <f t="shared" ref="A117:C117" si="25">A16</f>
        <v>Region Hovedstaden</v>
      </c>
      <c r="B117" s="44">
        <f t="shared" si="25"/>
        <v>161</v>
      </c>
      <c r="C117" s="44" t="str">
        <f t="shared" si="25"/>
        <v>Glostrup</v>
      </c>
      <c r="D117" s="71">
        <f t="shared" ref="D117:E117" si="26">H16</f>
        <v>0.10348116356700048</v>
      </c>
      <c r="E117" s="71">
        <f t="shared" si="26"/>
        <v>0.23093257830472483</v>
      </c>
    </row>
    <row r="118" spans="1:5" x14ac:dyDescent="0.45">
      <c r="A118" s="44" t="str">
        <f t="shared" ref="A118:C118" si="27">A17</f>
        <v>Region Hovedstaden</v>
      </c>
      <c r="B118" s="44">
        <f t="shared" si="27"/>
        <v>270</v>
      </c>
      <c r="C118" s="44" t="str">
        <f t="shared" si="27"/>
        <v>Gribskov</v>
      </c>
      <c r="D118" s="71">
        <f t="shared" ref="D118:E118" si="28">H17</f>
        <v>7.0489926348707266E-2</v>
      </c>
      <c r="E118" s="71">
        <f t="shared" si="28"/>
        <v>0.18093427882155128</v>
      </c>
    </row>
    <row r="119" spans="1:5" x14ac:dyDescent="0.45">
      <c r="A119" s="44" t="str">
        <f t="shared" ref="A119:C119" si="29">A18</f>
        <v>Region Hovedstaden</v>
      </c>
      <c r="B119" s="44">
        <f t="shared" si="29"/>
        <v>260</v>
      </c>
      <c r="C119" s="44" t="str">
        <f t="shared" si="29"/>
        <v>Halsnæs</v>
      </c>
      <c r="D119" s="71">
        <f t="shared" ref="D119:E119" si="30">H18</f>
        <v>8.962014844773307E-2</v>
      </c>
      <c r="E119" s="71">
        <f t="shared" si="30"/>
        <v>0.22856851964976582</v>
      </c>
    </row>
    <row r="120" spans="1:5" x14ac:dyDescent="0.45">
      <c r="A120" s="44" t="str">
        <f t="shared" ref="A120:C120" si="31">A19</f>
        <v>Region Hovedstaden</v>
      </c>
      <c r="B120" s="44">
        <f t="shared" si="31"/>
        <v>217</v>
      </c>
      <c r="C120" s="44" t="str">
        <f t="shared" si="31"/>
        <v>Helsingør</v>
      </c>
      <c r="D120" s="71">
        <f t="shared" ref="D120:E120" si="32">H19</f>
        <v>9.1166042068869788E-2</v>
      </c>
      <c r="E120" s="71">
        <f t="shared" si="32"/>
        <v>0.22734510889536735</v>
      </c>
    </row>
    <row r="121" spans="1:5" x14ac:dyDescent="0.45">
      <c r="A121" s="44" t="str">
        <f t="shared" ref="A121:C121" si="33">A20</f>
        <v>Region Hovedstaden</v>
      </c>
      <c r="B121" s="44">
        <f t="shared" si="33"/>
        <v>163</v>
      </c>
      <c r="C121" s="44" t="str">
        <f t="shared" si="33"/>
        <v>Herlev</v>
      </c>
      <c r="D121" s="71">
        <f t="shared" ref="D121:E121" si="34">H20</f>
        <v>8.8509730738469738E-2</v>
      </c>
      <c r="E121" s="71">
        <f t="shared" si="34"/>
        <v>0.19643792561550549</v>
      </c>
    </row>
    <row r="122" spans="1:5" x14ac:dyDescent="0.45">
      <c r="A122" s="44" t="str">
        <f t="shared" ref="A122:C122" si="35">A21</f>
        <v>Region Hovedstaden</v>
      </c>
      <c r="B122" s="44">
        <f t="shared" si="35"/>
        <v>219</v>
      </c>
      <c r="C122" s="44" t="str">
        <f t="shared" si="35"/>
        <v>Hillerød</v>
      </c>
      <c r="D122" s="71">
        <f t="shared" ref="D122:E122" si="36">H21</f>
        <v>7.9777804042075393E-2</v>
      </c>
      <c r="E122" s="71">
        <f t="shared" si="36"/>
        <v>0.1965583173996176</v>
      </c>
    </row>
    <row r="123" spans="1:5" x14ac:dyDescent="0.45">
      <c r="A123" s="44" t="str">
        <f t="shared" ref="A123:C123" si="37">A22</f>
        <v>Region Hovedstaden</v>
      </c>
      <c r="B123" s="44">
        <f t="shared" si="37"/>
        <v>167</v>
      </c>
      <c r="C123" s="44" t="str">
        <f t="shared" si="37"/>
        <v>Hvidovre</v>
      </c>
      <c r="D123" s="71">
        <f t="shared" ref="D123:E123" si="38">H22</f>
        <v>0.10115826759675772</v>
      </c>
      <c r="E123" s="71">
        <f t="shared" si="38"/>
        <v>0.24858169849725001</v>
      </c>
    </row>
    <row r="124" spans="1:5" x14ac:dyDescent="0.45">
      <c r="A124" s="44" t="str">
        <f t="shared" ref="A124:C124" si="39">A23</f>
        <v>Region Hovedstaden</v>
      </c>
      <c r="B124" s="44">
        <f t="shared" si="39"/>
        <v>169</v>
      </c>
      <c r="C124" s="44" t="str">
        <f t="shared" si="39"/>
        <v>Høje-Taastrup</v>
      </c>
      <c r="D124" s="71">
        <f t="shared" ref="D124:E124" si="40">H23</f>
        <v>9.5258831854553375E-2</v>
      </c>
      <c r="E124" s="71">
        <f t="shared" si="40"/>
        <v>0.22210897354227715</v>
      </c>
    </row>
    <row r="125" spans="1:5" x14ac:dyDescent="0.45">
      <c r="A125" s="44" t="str">
        <f t="shared" ref="A125:C125" si="41">A24</f>
        <v>Region Hovedstaden</v>
      </c>
      <c r="B125" s="44">
        <f t="shared" si="41"/>
        <v>223</v>
      </c>
      <c r="C125" s="44" t="str">
        <f t="shared" si="41"/>
        <v>Hørsholm</v>
      </c>
      <c r="D125" s="71">
        <f t="shared" ref="D125:E125" si="42">H24</f>
        <v>9.7021399652978596E-2</v>
      </c>
      <c r="E125" s="71">
        <f t="shared" si="42"/>
        <v>0.22468856172140431</v>
      </c>
    </row>
    <row r="126" spans="1:5" x14ac:dyDescent="0.45">
      <c r="A126" s="44" t="str">
        <f t="shared" ref="A126:C126" si="43">A25</f>
        <v>Region Hovedstaden</v>
      </c>
      <c r="B126" s="44">
        <f t="shared" si="43"/>
        <v>183</v>
      </c>
      <c r="C126" s="44" t="str">
        <f t="shared" si="43"/>
        <v>Ishøj</v>
      </c>
      <c r="D126" s="71">
        <f t="shared" ref="D126:E126" si="44">H25</f>
        <v>0.10055330921472654</v>
      </c>
      <c r="E126" s="71">
        <f t="shared" si="44"/>
        <v>0.23675860385648037</v>
      </c>
    </row>
    <row r="127" spans="1:5" x14ac:dyDescent="0.45">
      <c r="A127" s="44" t="str">
        <f t="shared" ref="A127:C127" si="45">A26</f>
        <v>Region Hovedstaden</v>
      </c>
      <c r="B127" s="44">
        <f t="shared" si="45"/>
        <v>101</v>
      </c>
      <c r="C127" s="44" t="str">
        <f t="shared" si="45"/>
        <v>København</v>
      </c>
      <c r="D127" s="71">
        <f t="shared" ref="D127:E127" si="46">H26</f>
        <v>8.5948743619769563E-2</v>
      </c>
      <c r="E127" s="71">
        <f t="shared" si="46"/>
        <v>0.23226602110263556</v>
      </c>
    </row>
    <row r="128" spans="1:5" x14ac:dyDescent="0.45">
      <c r="A128" s="44" t="str">
        <f t="shared" ref="A128:C128" si="47">A27</f>
        <v>Region Hovedstaden</v>
      </c>
      <c r="B128" s="44">
        <f t="shared" si="47"/>
        <v>173</v>
      </c>
      <c r="C128" s="44" t="str">
        <f t="shared" si="47"/>
        <v>Lyngby-Taarbæk</v>
      </c>
      <c r="D128" s="71"/>
      <c r="E128" s="71"/>
    </row>
    <row r="129" spans="1:5" x14ac:dyDescent="0.45">
      <c r="A129" s="44" t="str">
        <f>A28</f>
        <v>Region Hovedstaden</v>
      </c>
      <c r="B129" s="44">
        <f t="shared" ref="B129:C129" si="48">B28</f>
        <v>230</v>
      </c>
      <c r="C129" s="44" t="str">
        <f t="shared" si="48"/>
        <v>Rudersdal</v>
      </c>
      <c r="D129" s="71">
        <f>H28</f>
        <v>8.4001143713824264E-2</v>
      </c>
      <c r="E129" s="71">
        <f>I28</f>
        <v>0.19754683651382079</v>
      </c>
    </row>
    <row r="130" spans="1:5" x14ac:dyDescent="0.45">
      <c r="A130" s="44" t="str">
        <f t="shared" ref="A130:C130" si="49">A29</f>
        <v>Region Hovedstaden</v>
      </c>
      <c r="B130" s="44">
        <f t="shared" si="49"/>
        <v>175</v>
      </c>
      <c r="C130" s="44" t="str">
        <f t="shared" si="49"/>
        <v>Rødovre</v>
      </c>
      <c r="D130" s="71">
        <f t="shared" ref="D130:D132" si="50">H29</f>
        <v>0.11043842725034927</v>
      </c>
      <c r="E130" s="71">
        <f t="shared" ref="E130:E132" si="51">I29</f>
        <v>0.26345763383350668</v>
      </c>
    </row>
    <row r="131" spans="1:5" x14ac:dyDescent="0.45">
      <c r="A131" s="44" t="str">
        <f t="shared" ref="A131:C131" si="52">A30</f>
        <v>Region Hovedstaden</v>
      </c>
      <c r="B131" s="44">
        <f t="shared" si="52"/>
        <v>185</v>
      </c>
      <c r="C131" s="44" t="str">
        <f t="shared" si="52"/>
        <v>Tårnby</v>
      </c>
      <c r="D131" s="71">
        <f t="shared" si="50"/>
        <v>9.9562714628060378E-2</v>
      </c>
      <c r="E131" s="71">
        <f t="shared" si="51"/>
        <v>0.25855752119752956</v>
      </c>
    </row>
    <row r="132" spans="1:5" x14ac:dyDescent="0.45">
      <c r="A132" s="44" t="str">
        <f t="shared" ref="A132:C132" si="53">A31</f>
        <v>Region Hovedstaden</v>
      </c>
      <c r="B132" s="44">
        <f t="shared" si="53"/>
        <v>187</v>
      </c>
      <c r="C132" s="44" t="str">
        <f t="shared" si="53"/>
        <v>Vallensbæk</v>
      </c>
      <c r="D132" s="71">
        <f t="shared" si="50"/>
        <v>0.10287347197967932</v>
      </c>
      <c r="E132" s="71">
        <f t="shared" si="51"/>
        <v>0.22750657368240537</v>
      </c>
    </row>
    <row r="133" spans="1:5" x14ac:dyDescent="0.45">
      <c r="A133" s="44"/>
      <c r="B133" s="44"/>
      <c r="C133" s="44"/>
      <c r="D133" s="71"/>
      <c r="E133" s="71"/>
    </row>
    <row r="134" spans="1:5" x14ac:dyDescent="0.45">
      <c r="A134" s="44"/>
      <c r="B134" s="44"/>
      <c r="C134" s="44"/>
      <c r="D134" s="71"/>
      <c r="E134" s="71"/>
    </row>
    <row r="135" spans="1:5" x14ac:dyDescent="0.45">
      <c r="A135" s="44"/>
      <c r="B135" s="44"/>
      <c r="C135" s="44"/>
      <c r="D135" s="71"/>
      <c r="E135" s="71"/>
    </row>
    <row r="136" spans="1:5" x14ac:dyDescent="0.45">
      <c r="A136" s="44"/>
      <c r="B136" s="44"/>
      <c r="C136" s="44"/>
      <c r="D136" s="71"/>
      <c r="E136" s="71"/>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sqref="A1:F1"/>
    </sheetView>
  </sheetViews>
  <sheetFormatPr defaultRowHeight="17" x14ac:dyDescent="0.45"/>
  <cols>
    <col min="1" max="1" width="16.2109375" customWidth="1"/>
    <col min="2" max="6" width="16.2109375" style="2" customWidth="1"/>
    <col min="7" max="7" width="16.2109375" customWidth="1"/>
    <col min="8" max="8" width="12.28515625" customWidth="1"/>
  </cols>
  <sheetData>
    <row r="1" spans="1:7" x14ac:dyDescent="0.45">
      <c r="A1" s="87" t="s">
        <v>159</v>
      </c>
      <c r="B1" s="87"/>
      <c r="C1" s="87"/>
      <c r="D1" s="87"/>
      <c r="E1" s="87"/>
      <c r="F1" s="87"/>
      <c r="G1" s="44"/>
    </row>
    <row r="2" spans="1:7" x14ac:dyDescent="0.45">
      <c r="A2" s="34"/>
      <c r="B2" s="35">
        <v>2025</v>
      </c>
      <c r="C2" s="35">
        <v>2026</v>
      </c>
      <c r="D2" s="35">
        <v>2027</v>
      </c>
      <c r="E2" s="35">
        <v>2028</v>
      </c>
      <c r="F2" s="35">
        <v>2029</v>
      </c>
      <c r="G2" s="35">
        <v>2030</v>
      </c>
    </row>
    <row r="3" spans="1:7" x14ac:dyDescent="0.45">
      <c r="A3" s="40" t="s">
        <v>2</v>
      </c>
      <c r="B3" s="35"/>
      <c r="C3" s="35"/>
      <c r="D3" s="35"/>
      <c r="E3" s="35"/>
      <c r="F3" s="35"/>
      <c r="G3" s="41"/>
    </row>
    <row r="4" spans="1:7" x14ac:dyDescent="0.45">
      <c r="A4" s="34" t="s">
        <v>160</v>
      </c>
      <c r="B4" s="42">
        <f>[1]FRLD125!C106</f>
        <v>338759</v>
      </c>
      <c r="C4" s="42">
        <f>[1]FRLD125!D106</f>
        <v>344860</v>
      </c>
      <c r="D4" s="42">
        <f>[1]FRLD125!E106</f>
        <v>349202</v>
      </c>
      <c r="E4" s="42">
        <f>[1]FRLD125!F106</f>
        <v>355260</v>
      </c>
      <c r="F4" s="42">
        <f>[1]FRLD125!G106</f>
        <v>362679</v>
      </c>
      <c r="G4" s="42">
        <f>[1]FRLD125!H106</f>
        <v>370357</v>
      </c>
    </row>
    <row r="5" spans="1:7" x14ac:dyDescent="0.45">
      <c r="A5" s="34" t="s">
        <v>161</v>
      </c>
      <c r="B5" s="42">
        <f>[1]FRLD125!C107</f>
        <v>244501</v>
      </c>
      <c r="C5" s="42">
        <f>[1]FRLD125!D107</f>
        <v>244614</v>
      </c>
      <c r="D5" s="42">
        <f>[1]FRLD125!E107</f>
        <v>242962</v>
      </c>
      <c r="E5" s="42">
        <f>[1]FRLD125!F107</f>
        <v>243837</v>
      </c>
      <c r="F5" s="42">
        <f>[1]FRLD125!G107</f>
        <v>247417</v>
      </c>
      <c r="G5" s="42">
        <f>[1]FRLD125!H107</f>
        <v>252572</v>
      </c>
    </row>
    <row r="6" spans="1:7" x14ac:dyDescent="0.45">
      <c r="A6" s="34" t="s">
        <v>162</v>
      </c>
      <c r="B6" s="42">
        <f>[1]FRLD125!C108</f>
        <v>94258</v>
      </c>
      <c r="C6" s="42">
        <f>[1]FRLD125!D108</f>
        <v>100246</v>
      </c>
      <c r="D6" s="42">
        <f>[1]FRLD125!E108</f>
        <v>106240</v>
      </c>
      <c r="E6" s="42">
        <f>[1]FRLD125!F108</f>
        <v>111423</v>
      </c>
      <c r="F6" s="42">
        <f>[1]FRLD125!G108</f>
        <v>115262</v>
      </c>
      <c r="G6" s="42">
        <f>[1]FRLD125!H108</f>
        <v>117785</v>
      </c>
    </row>
    <row r="7" spans="1:7" x14ac:dyDescent="0.45">
      <c r="A7" s="40" t="s">
        <v>11</v>
      </c>
      <c r="B7" s="35"/>
      <c r="C7" s="35"/>
      <c r="D7" s="35"/>
      <c r="E7" s="35"/>
      <c r="F7" s="35"/>
      <c r="G7" s="41"/>
    </row>
    <row r="8" spans="1:7" x14ac:dyDescent="0.45">
      <c r="A8" s="34" t="s">
        <v>160</v>
      </c>
      <c r="B8" s="42">
        <f>[1]FRLD125!C213</f>
        <v>206362</v>
      </c>
      <c r="C8" s="42">
        <f>[1]FRLD125!D213</f>
        <v>209631</v>
      </c>
      <c r="D8" s="42">
        <f>[1]FRLD125!E213</f>
        <v>212076</v>
      </c>
      <c r="E8" s="42">
        <f>[1]FRLD125!F213</f>
        <v>215259</v>
      </c>
      <c r="F8" s="42">
        <f>[1]FRLD125!G213</f>
        <v>219144</v>
      </c>
      <c r="G8" s="42">
        <f>[1]FRLD125!H213</f>
        <v>223268</v>
      </c>
    </row>
    <row r="9" spans="1:7" x14ac:dyDescent="0.45">
      <c r="A9" s="34" t="s">
        <v>161</v>
      </c>
      <c r="B9" s="42">
        <f>[1]FRLD125!C214</f>
        <v>151001</v>
      </c>
      <c r="C9" s="42">
        <f>[1]FRLD125!D214</f>
        <v>150432</v>
      </c>
      <c r="D9" s="42">
        <f>[1]FRLD125!E214</f>
        <v>148821</v>
      </c>
      <c r="E9" s="42">
        <f>[1]FRLD125!F214</f>
        <v>148508</v>
      </c>
      <c r="F9" s="42">
        <f>[1]FRLD125!G214</f>
        <v>149884</v>
      </c>
      <c r="G9" s="42">
        <f>[1]FRLD125!H214</f>
        <v>152092</v>
      </c>
    </row>
    <row r="10" spans="1:7" x14ac:dyDescent="0.45">
      <c r="A10" s="34" t="s">
        <v>162</v>
      </c>
      <c r="B10" s="42">
        <f>[1]FRLD125!C215</f>
        <v>55361</v>
      </c>
      <c r="C10" s="42">
        <f>[1]FRLD125!D215</f>
        <v>59199</v>
      </c>
      <c r="D10" s="42">
        <f>[1]FRLD125!E215</f>
        <v>63255</v>
      </c>
      <c r="E10" s="42">
        <f>[1]FRLD125!F215</f>
        <v>66751</v>
      </c>
      <c r="F10" s="42">
        <f>[1]FRLD125!G215</f>
        <v>69260</v>
      </c>
      <c r="G10" s="42">
        <f>[1]FRLD125!H215</f>
        <v>71176</v>
      </c>
    </row>
    <row r="11" spans="1:7" x14ac:dyDescent="0.45">
      <c r="A11" s="40" t="s">
        <v>50</v>
      </c>
      <c r="B11" s="35"/>
      <c r="C11" s="35"/>
      <c r="D11" s="35"/>
      <c r="E11" s="35"/>
      <c r="F11" s="35"/>
      <c r="G11" s="41"/>
    </row>
    <row r="12" spans="1:7" x14ac:dyDescent="0.45">
      <c r="A12" s="34" t="s">
        <v>160</v>
      </c>
      <c r="B12" s="42">
        <f>[1]FRLD125!C320</f>
        <v>285451</v>
      </c>
      <c r="C12" s="42">
        <f>[1]FRLD125!D320</f>
        <v>290007</v>
      </c>
      <c r="D12" s="42">
        <f>[1]FRLD125!E320</f>
        <v>293772</v>
      </c>
      <c r="E12" s="42">
        <f>[1]FRLD125!F320</f>
        <v>298528</v>
      </c>
      <c r="F12" s="42">
        <f>[1]FRLD125!G320</f>
        <v>303948</v>
      </c>
      <c r="G12" s="42">
        <f>[1]FRLD125!H320</f>
        <v>309517</v>
      </c>
    </row>
    <row r="13" spans="1:7" x14ac:dyDescent="0.45">
      <c r="A13" s="34" t="s">
        <v>161</v>
      </c>
      <c r="B13" s="42">
        <f>[1]FRLD125!C321</f>
        <v>207208</v>
      </c>
      <c r="C13" s="42">
        <f>[1]FRLD125!D321</f>
        <v>207153</v>
      </c>
      <c r="D13" s="42">
        <f>[1]FRLD125!E321</f>
        <v>206308</v>
      </c>
      <c r="E13" s="42">
        <f>[1]FRLD125!F321</f>
        <v>207091</v>
      </c>
      <c r="F13" s="42">
        <f>[1]FRLD125!G321</f>
        <v>209305</v>
      </c>
      <c r="G13" s="42">
        <f>[1]FRLD125!H321</f>
        <v>212560</v>
      </c>
    </row>
    <row r="14" spans="1:7" x14ac:dyDescent="0.45">
      <c r="A14" s="34" t="s">
        <v>162</v>
      </c>
      <c r="B14" s="42">
        <f>[1]FRLD125!C322</f>
        <v>78243</v>
      </c>
      <c r="C14" s="42">
        <f>[1]FRLD125!D322</f>
        <v>82854</v>
      </c>
      <c r="D14" s="42">
        <f>[1]FRLD125!E322</f>
        <v>87464</v>
      </c>
      <c r="E14" s="42">
        <f>[1]FRLD125!F322</f>
        <v>91437</v>
      </c>
      <c r="F14" s="42">
        <f>[1]FRLD125!G322</f>
        <v>94643</v>
      </c>
      <c r="G14" s="42">
        <f>[1]FRLD125!H322</f>
        <v>96957</v>
      </c>
    </row>
    <row r="15" spans="1:7" x14ac:dyDescent="0.45">
      <c r="A15" s="40" t="s">
        <v>51</v>
      </c>
      <c r="B15" s="35"/>
      <c r="C15" s="35"/>
      <c r="D15" s="35"/>
      <c r="E15" s="35"/>
      <c r="F15" s="35"/>
      <c r="G15" s="41"/>
    </row>
    <row r="16" spans="1:7" x14ac:dyDescent="0.45">
      <c r="A16" s="34" t="s">
        <v>160</v>
      </c>
      <c r="B16" s="42">
        <f>[1]FRLD125!C427</f>
        <v>281477</v>
      </c>
      <c r="C16" s="42">
        <f>[1]FRLD125!D427</f>
        <v>286669</v>
      </c>
      <c r="D16" s="42">
        <f>[1]FRLD125!E427</f>
        <v>290974</v>
      </c>
      <c r="E16" s="42">
        <f>[1]FRLD125!F427</f>
        <v>296385</v>
      </c>
      <c r="F16" s="42">
        <f>[1]FRLD125!G427</f>
        <v>302339</v>
      </c>
      <c r="G16" s="42">
        <f>[1]FRLD125!H427</f>
        <v>308577</v>
      </c>
    </row>
    <row r="17" spans="1:7" x14ac:dyDescent="0.45">
      <c r="A17" s="34" t="s">
        <v>161</v>
      </c>
      <c r="B17" s="42">
        <f>[1]FRLD125!C428</f>
        <v>207398</v>
      </c>
      <c r="C17" s="42">
        <f>[1]FRLD125!D428</f>
        <v>207872</v>
      </c>
      <c r="D17" s="42">
        <f>[1]FRLD125!E428</f>
        <v>207143</v>
      </c>
      <c r="E17" s="42">
        <f>[1]FRLD125!F428</f>
        <v>207957</v>
      </c>
      <c r="F17" s="42">
        <f>[1]FRLD125!G428</f>
        <v>210313</v>
      </c>
      <c r="G17" s="42">
        <f>[1]FRLD125!H428</f>
        <v>213621</v>
      </c>
    </row>
    <row r="18" spans="1:7" x14ac:dyDescent="0.45">
      <c r="A18" s="34" t="s">
        <v>162</v>
      </c>
      <c r="B18" s="42">
        <f>[1]FRLD125!C429</f>
        <v>74079</v>
      </c>
      <c r="C18" s="42">
        <f>[1]FRLD125!D429</f>
        <v>78797</v>
      </c>
      <c r="D18" s="42">
        <f>[1]FRLD125!E429</f>
        <v>83831</v>
      </c>
      <c r="E18" s="42">
        <f>[1]FRLD125!F429</f>
        <v>88428</v>
      </c>
      <c r="F18" s="42">
        <f>[1]FRLD125!G429</f>
        <v>92026</v>
      </c>
      <c r="G18" s="42">
        <f>[1]FRLD125!H429</f>
        <v>94956</v>
      </c>
    </row>
    <row r="19" spans="1:7" x14ac:dyDescent="0.45">
      <c r="A19" s="40" t="s">
        <v>52</v>
      </c>
      <c r="B19" s="36"/>
      <c r="C19" s="36"/>
      <c r="D19" s="36"/>
      <c r="E19" s="36"/>
      <c r="F19" s="36"/>
      <c r="G19" s="41"/>
    </row>
    <row r="20" spans="1:7" x14ac:dyDescent="0.45">
      <c r="A20" s="34" t="s">
        <v>160</v>
      </c>
      <c r="B20" s="42">
        <f>[1]FRLD125!C534</f>
        <v>138113</v>
      </c>
      <c r="C20" s="42">
        <f>[1]FRLD125!D534</f>
        <v>140330</v>
      </c>
      <c r="D20" s="42">
        <f>[1]FRLD125!E534</f>
        <v>142164</v>
      </c>
      <c r="E20" s="42">
        <f>[1]FRLD125!F534</f>
        <v>144335</v>
      </c>
      <c r="F20" s="42">
        <f>[1]FRLD125!G534</f>
        <v>146658</v>
      </c>
      <c r="G20" s="42">
        <f>[1]FRLD125!H534</f>
        <v>149018</v>
      </c>
    </row>
    <row r="21" spans="1:7" x14ac:dyDescent="0.45">
      <c r="A21" s="34" t="s">
        <v>161</v>
      </c>
      <c r="B21" s="42">
        <f>[1]FRLD125!C535</f>
        <v>100722</v>
      </c>
      <c r="C21" s="42">
        <f>[1]FRLD125!D535</f>
        <v>100728</v>
      </c>
      <c r="D21" s="42">
        <f>[1]FRLD125!E535</f>
        <v>100445</v>
      </c>
      <c r="E21" s="42">
        <f>[1]FRLD125!F535</f>
        <v>100632</v>
      </c>
      <c r="F21" s="42">
        <f>[1]FRLD125!G535</f>
        <v>101307</v>
      </c>
      <c r="G21" s="42">
        <f>[1]FRLD125!H535</f>
        <v>102400</v>
      </c>
    </row>
    <row r="22" spans="1:7" x14ac:dyDescent="0.45">
      <c r="A22" s="34" t="s">
        <v>162</v>
      </c>
      <c r="B22" s="42">
        <f>[1]FRLD125!C536</f>
        <v>37391</v>
      </c>
      <c r="C22" s="42">
        <f>[1]FRLD125!D536</f>
        <v>39602</v>
      </c>
      <c r="D22" s="42">
        <f>[1]FRLD125!E536</f>
        <v>41719</v>
      </c>
      <c r="E22" s="42">
        <f>[1]FRLD125!F536</f>
        <v>43703</v>
      </c>
      <c r="F22" s="42">
        <f>[1]FRLD125!G536</f>
        <v>45351</v>
      </c>
      <c r="G22" s="42">
        <f>[1]FRLD125!H536</f>
        <v>46618</v>
      </c>
    </row>
    <row r="23" spans="1:7" ht="17.149999999999999" customHeight="1" x14ac:dyDescent="0.45">
      <c r="A23" s="88" t="s">
        <v>171</v>
      </c>
      <c r="B23" s="88"/>
      <c r="C23" s="88"/>
      <c r="D23" s="88"/>
      <c r="E23" s="88"/>
      <c r="F23" s="88"/>
      <c r="G23" s="89"/>
    </row>
    <row r="25" spans="1:7" x14ac:dyDescent="0.45">
      <c r="B25" s="43"/>
    </row>
    <row r="26" spans="1:7" x14ac:dyDescent="0.45">
      <c r="A26" t="s">
        <v>135</v>
      </c>
    </row>
    <row r="28" spans="1:7" x14ac:dyDescent="0.45">
      <c r="A28" t="s">
        <v>2</v>
      </c>
    </row>
    <row r="29" spans="1:7" x14ac:dyDescent="0.45">
      <c r="B29" s="2">
        <f t="shared" ref="B29:G29" si="0">B2</f>
        <v>2025</v>
      </c>
      <c r="C29" s="2">
        <f t="shared" si="0"/>
        <v>2026</v>
      </c>
      <c r="D29" s="2">
        <f t="shared" si="0"/>
        <v>2027</v>
      </c>
      <c r="E29" s="2">
        <f t="shared" si="0"/>
        <v>2028</v>
      </c>
      <c r="F29" s="2">
        <f t="shared" si="0"/>
        <v>2029</v>
      </c>
      <c r="G29" s="2">
        <f t="shared" si="0"/>
        <v>2030</v>
      </c>
    </row>
    <row r="30" spans="1:7" x14ac:dyDescent="0.45">
      <c r="A30" t="s">
        <v>165</v>
      </c>
      <c r="B30" s="43">
        <f>B5</f>
        <v>244501</v>
      </c>
      <c r="C30" s="43">
        <f t="shared" ref="C30:G30" si="1">C5</f>
        <v>244614</v>
      </c>
      <c r="D30" s="43">
        <f t="shared" si="1"/>
        <v>242962</v>
      </c>
      <c r="E30" s="43">
        <f t="shared" si="1"/>
        <v>243837</v>
      </c>
      <c r="F30" s="43">
        <f t="shared" si="1"/>
        <v>247417</v>
      </c>
      <c r="G30" s="43">
        <f t="shared" si="1"/>
        <v>252572</v>
      </c>
    </row>
    <row r="31" spans="1:7" x14ac:dyDescent="0.45">
      <c r="A31" t="s">
        <v>166</v>
      </c>
      <c r="B31" s="43">
        <f>B6</f>
        <v>94258</v>
      </c>
      <c r="C31" s="43">
        <f t="shared" ref="C31:G31" si="2">C6</f>
        <v>100246</v>
      </c>
      <c r="D31" s="43">
        <f t="shared" si="2"/>
        <v>106240</v>
      </c>
      <c r="E31" s="43">
        <f t="shared" si="2"/>
        <v>111423</v>
      </c>
      <c r="F31" s="43">
        <f t="shared" si="2"/>
        <v>115262</v>
      </c>
      <c r="G31" s="43">
        <f t="shared" si="2"/>
        <v>117785</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46"/>
  <sheetViews>
    <sheetView workbookViewId="0"/>
  </sheetViews>
  <sheetFormatPr defaultRowHeight="17" x14ac:dyDescent="0.45"/>
  <cols>
    <col min="1" max="2" width="20.640625" customWidth="1"/>
    <col min="3" max="5" width="20.640625" style="53" customWidth="1"/>
  </cols>
  <sheetData>
    <row r="1" spans="1:5" x14ac:dyDescent="0.45">
      <c r="A1" s="72" t="s">
        <v>189</v>
      </c>
      <c r="B1" s="44"/>
    </row>
    <row r="2" spans="1:5" x14ac:dyDescent="0.45">
      <c r="A2" s="54"/>
      <c r="B2" s="44"/>
      <c r="C2" s="53" t="s">
        <v>190</v>
      </c>
      <c r="D2" s="53" t="s">
        <v>191</v>
      </c>
    </row>
    <row r="3" spans="1:5" x14ac:dyDescent="0.45">
      <c r="A3" s="44" t="s">
        <v>192</v>
      </c>
      <c r="B3" s="44" t="s">
        <v>2</v>
      </c>
      <c r="C3" s="73">
        <v>80.3</v>
      </c>
      <c r="D3" s="73">
        <v>83.9</v>
      </c>
    </row>
    <row r="4" spans="1:5" x14ac:dyDescent="0.45">
      <c r="A4" s="44"/>
      <c r="B4" s="44" t="s">
        <v>11</v>
      </c>
      <c r="C4" s="73">
        <v>79.099999999999994</v>
      </c>
      <c r="D4" s="73">
        <v>83.4</v>
      </c>
    </row>
    <row r="5" spans="1:5" x14ac:dyDescent="0.45">
      <c r="A5" s="44"/>
      <c r="B5" s="44" t="s">
        <v>50</v>
      </c>
      <c r="C5" s="73">
        <v>79.5</v>
      </c>
      <c r="D5" s="73">
        <v>83.5</v>
      </c>
    </row>
    <row r="6" spans="1:5" x14ac:dyDescent="0.45">
      <c r="A6" s="44"/>
      <c r="B6" s="44" t="s">
        <v>51</v>
      </c>
      <c r="C6" s="73">
        <v>80.099999999999994</v>
      </c>
      <c r="D6" s="73">
        <v>84</v>
      </c>
    </row>
    <row r="7" spans="1:5" x14ac:dyDescent="0.45">
      <c r="A7" s="44"/>
      <c r="B7" s="44" t="s">
        <v>52</v>
      </c>
      <c r="C7" s="73">
        <v>79.7</v>
      </c>
      <c r="D7" s="73">
        <v>83</v>
      </c>
    </row>
    <row r="8" spans="1:5" x14ac:dyDescent="0.45">
      <c r="A8" s="44"/>
      <c r="B8" s="44" t="s">
        <v>53</v>
      </c>
      <c r="C8" s="73">
        <v>79.900000000000006</v>
      </c>
      <c r="D8" s="73">
        <v>83.7</v>
      </c>
    </row>
    <row r="9" spans="1:5" s="44" customFormat="1" x14ac:dyDescent="0.45">
      <c r="C9" s="53"/>
      <c r="D9" s="53"/>
      <c r="E9" s="53"/>
    </row>
    <row r="10" spans="1:5" x14ac:dyDescent="0.45">
      <c r="A10" t="s">
        <v>193</v>
      </c>
    </row>
    <row r="12" spans="1:5" x14ac:dyDescent="0.45">
      <c r="D12" s="53" t="s">
        <v>190</v>
      </c>
      <c r="E12" s="53" t="s">
        <v>191</v>
      </c>
    </row>
    <row r="13" spans="1:5" s="69" customFormat="1" x14ac:dyDescent="0.45">
      <c r="B13" s="69" t="s">
        <v>2</v>
      </c>
      <c r="C13" s="74" t="s">
        <v>1</v>
      </c>
      <c r="D13" s="74">
        <v>80</v>
      </c>
      <c r="E13" s="74">
        <v>83.3</v>
      </c>
    </row>
    <row r="14" spans="1:5" s="69" customFormat="1" x14ac:dyDescent="0.45">
      <c r="B14" s="69" t="s">
        <v>2</v>
      </c>
      <c r="C14" s="74" t="s">
        <v>3</v>
      </c>
      <c r="D14" s="74">
        <v>82.4</v>
      </c>
      <c r="E14" s="74">
        <v>84.6</v>
      </c>
    </row>
    <row r="15" spans="1:5" s="69" customFormat="1" x14ac:dyDescent="0.45">
      <c r="B15" s="69" t="s">
        <v>2</v>
      </c>
      <c r="C15" s="74" t="s">
        <v>5</v>
      </c>
      <c r="D15" s="74">
        <v>78.8</v>
      </c>
      <c r="E15" s="74">
        <v>82.8</v>
      </c>
    </row>
    <row r="16" spans="1:5" s="69" customFormat="1" x14ac:dyDescent="0.45">
      <c r="B16" s="69" t="s">
        <v>2</v>
      </c>
      <c r="C16" s="74" t="s">
        <v>6</v>
      </c>
      <c r="D16" s="74">
        <v>78.400000000000006</v>
      </c>
      <c r="E16" s="74">
        <v>83.1</v>
      </c>
    </row>
    <row r="17" spans="2:5" s="69" customFormat="1" x14ac:dyDescent="0.45">
      <c r="B17" s="69" t="s">
        <v>2</v>
      </c>
      <c r="C17" s="74" t="s">
        <v>7</v>
      </c>
      <c r="D17" s="74">
        <v>78.599999999999994</v>
      </c>
      <c r="E17" s="74">
        <v>81.599999999999994</v>
      </c>
    </row>
    <row r="18" spans="2:5" s="69" customFormat="1" x14ac:dyDescent="0.45">
      <c r="B18" s="69" t="s">
        <v>2</v>
      </c>
      <c r="C18" s="74" t="s">
        <v>8</v>
      </c>
      <c r="D18" s="74">
        <v>81.2</v>
      </c>
      <c r="E18" s="74">
        <v>85</v>
      </c>
    </row>
    <row r="19" spans="2:5" s="69" customFormat="1" x14ac:dyDescent="0.45">
      <c r="B19" s="69" t="s">
        <v>2</v>
      </c>
      <c r="C19" s="74" t="s">
        <v>9</v>
      </c>
      <c r="D19" s="74">
        <v>81.3</v>
      </c>
      <c r="E19" s="74">
        <v>84.5</v>
      </c>
    </row>
    <row r="20" spans="2:5" s="69" customFormat="1" x14ac:dyDescent="0.45">
      <c r="B20" s="69" t="s">
        <v>2</v>
      </c>
      <c r="C20" s="74" t="s">
        <v>12</v>
      </c>
      <c r="D20" s="74">
        <v>80.599999999999994</v>
      </c>
      <c r="E20" s="74">
        <v>83.8</v>
      </c>
    </row>
    <row r="21" spans="2:5" s="69" customFormat="1" x14ac:dyDescent="0.45">
      <c r="B21" s="69" t="s">
        <v>2</v>
      </c>
      <c r="C21" s="74" t="s">
        <v>13</v>
      </c>
      <c r="D21" s="74">
        <v>80.400000000000006</v>
      </c>
      <c r="E21" s="74">
        <v>83.9</v>
      </c>
    </row>
    <row r="22" spans="2:5" s="69" customFormat="1" x14ac:dyDescent="0.45">
      <c r="B22" s="69" t="s">
        <v>2</v>
      </c>
      <c r="C22" s="74" t="s">
        <v>14</v>
      </c>
      <c r="D22" s="74">
        <v>79.3</v>
      </c>
      <c r="E22" s="74">
        <v>83.2</v>
      </c>
    </row>
    <row r="23" spans="2:5" s="69" customFormat="1" x14ac:dyDescent="0.45">
      <c r="B23" s="69" t="s">
        <v>2</v>
      </c>
      <c r="C23" s="74" t="s">
        <v>15</v>
      </c>
      <c r="D23" s="74">
        <v>81.2</v>
      </c>
      <c r="E23" s="74">
        <v>84.9</v>
      </c>
    </row>
    <row r="24" spans="2:5" s="69" customFormat="1" x14ac:dyDescent="0.45">
      <c r="B24" s="69" t="s">
        <v>2</v>
      </c>
      <c r="C24" s="74" t="s">
        <v>16</v>
      </c>
      <c r="D24" s="74">
        <v>81.7</v>
      </c>
      <c r="E24" s="74">
        <v>85.6</v>
      </c>
    </row>
    <row r="25" spans="2:5" s="69" customFormat="1" x14ac:dyDescent="0.45">
      <c r="B25" s="69" t="s">
        <v>2</v>
      </c>
      <c r="C25" s="74" t="s">
        <v>17</v>
      </c>
      <c r="D25" s="74">
        <v>79.3</v>
      </c>
      <c r="E25" s="74">
        <v>83.4</v>
      </c>
    </row>
    <row r="26" spans="2:5" s="69" customFormat="1" x14ac:dyDescent="0.45">
      <c r="B26" s="69" t="s">
        <v>2</v>
      </c>
      <c r="C26" s="74" t="s">
        <v>18</v>
      </c>
      <c r="D26" s="74">
        <v>79</v>
      </c>
      <c r="E26" s="74">
        <v>83</v>
      </c>
    </row>
    <row r="27" spans="2:5" s="69" customFormat="1" x14ac:dyDescent="0.45">
      <c r="B27" s="69" t="s">
        <v>2</v>
      </c>
      <c r="C27" s="74" t="s">
        <v>20</v>
      </c>
      <c r="D27" s="74">
        <v>80.2</v>
      </c>
      <c r="E27" s="74">
        <v>84</v>
      </c>
    </row>
    <row r="28" spans="2:5" s="69" customFormat="1" x14ac:dyDescent="0.45">
      <c r="B28" s="69" t="s">
        <v>2</v>
      </c>
      <c r="C28" s="74" t="s">
        <v>22</v>
      </c>
      <c r="D28" s="74">
        <v>79.099999999999994</v>
      </c>
      <c r="E28" s="74">
        <v>82.2</v>
      </c>
    </row>
    <row r="29" spans="2:5" s="69" customFormat="1" x14ac:dyDescent="0.45">
      <c r="B29" s="69" t="s">
        <v>2</v>
      </c>
      <c r="C29" s="74" t="s">
        <v>23</v>
      </c>
      <c r="D29" s="74">
        <v>78.900000000000006</v>
      </c>
      <c r="E29" s="74">
        <v>83.9</v>
      </c>
    </row>
    <row r="30" spans="2:5" s="69" customFormat="1" x14ac:dyDescent="0.45">
      <c r="B30" s="69" t="s">
        <v>2</v>
      </c>
      <c r="C30" s="74" t="s">
        <v>24</v>
      </c>
      <c r="D30" s="74">
        <v>78.2</v>
      </c>
      <c r="E30" s="74">
        <v>82</v>
      </c>
    </row>
    <row r="31" spans="2:5" s="69" customFormat="1" x14ac:dyDescent="0.45">
      <c r="B31" s="69" t="s">
        <v>2</v>
      </c>
      <c r="C31" s="74" t="s">
        <v>25</v>
      </c>
      <c r="D31" s="74">
        <v>80</v>
      </c>
      <c r="E31" s="74">
        <v>84.6</v>
      </c>
    </row>
    <row r="32" spans="2:5" s="69" customFormat="1" x14ac:dyDescent="0.45">
      <c r="B32" s="69" t="s">
        <v>2</v>
      </c>
      <c r="C32" s="74" t="s">
        <v>27</v>
      </c>
      <c r="D32" s="74">
        <v>79.3</v>
      </c>
      <c r="E32" s="74">
        <v>82.6</v>
      </c>
    </row>
    <row r="33" spans="2:5" s="69" customFormat="1" x14ac:dyDescent="0.45">
      <c r="B33" s="69" t="s">
        <v>2</v>
      </c>
      <c r="C33" s="74" t="s">
        <v>28</v>
      </c>
      <c r="D33" s="74">
        <v>79</v>
      </c>
      <c r="E33" s="74">
        <v>83.4</v>
      </c>
    </row>
    <row r="34" spans="2:5" s="69" customFormat="1" x14ac:dyDescent="0.45">
      <c r="B34" s="69" t="s">
        <v>2</v>
      </c>
      <c r="C34" s="74" t="s">
        <v>29</v>
      </c>
      <c r="D34" s="74">
        <v>81.7</v>
      </c>
      <c r="E34" s="74">
        <v>85</v>
      </c>
    </row>
    <row r="35" spans="2:5" s="69" customFormat="1" x14ac:dyDescent="0.45">
      <c r="B35" s="69" t="s">
        <v>2</v>
      </c>
      <c r="C35" s="74" t="s">
        <v>30</v>
      </c>
      <c r="D35" s="74">
        <v>77.900000000000006</v>
      </c>
      <c r="E35" s="74">
        <v>81.7</v>
      </c>
    </row>
    <row r="36" spans="2:5" s="69" customFormat="1" x14ac:dyDescent="0.45">
      <c r="B36" s="69" t="s">
        <v>2</v>
      </c>
      <c r="C36" s="74" t="s">
        <v>32</v>
      </c>
      <c r="D36" s="74">
        <v>78.400000000000006</v>
      </c>
      <c r="E36" s="74">
        <v>82.9</v>
      </c>
    </row>
    <row r="37" spans="2:5" s="69" customFormat="1" x14ac:dyDescent="0.45">
      <c r="B37" s="69" t="s">
        <v>2</v>
      </c>
      <c r="C37" s="74" t="s">
        <v>36</v>
      </c>
      <c r="D37" s="74">
        <v>81.7</v>
      </c>
      <c r="E37" s="74">
        <v>85.4</v>
      </c>
    </row>
    <row r="38" spans="2:5" s="69" customFormat="1" x14ac:dyDescent="0.45">
      <c r="B38" s="69" t="s">
        <v>2</v>
      </c>
      <c r="C38" s="74" t="s">
        <v>41</v>
      </c>
      <c r="D38" s="74">
        <v>81.900000000000006</v>
      </c>
      <c r="E38" s="74">
        <v>85.5</v>
      </c>
    </row>
    <row r="39" spans="2:5" s="69" customFormat="1" x14ac:dyDescent="0.45">
      <c r="B39" s="69" t="s">
        <v>2</v>
      </c>
      <c r="C39" s="74" t="s">
        <v>42</v>
      </c>
      <c r="D39" s="74">
        <v>79.2</v>
      </c>
      <c r="E39" s="74">
        <v>83.1</v>
      </c>
    </row>
    <row r="40" spans="2:5" s="69" customFormat="1" x14ac:dyDescent="0.45">
      <c r="B40" s="69" t="s">
        <v>2</v>
      </c>
      <c r="C40" s="74" t="s">
        <v>47</v>
      </c>
      <c r="D40" s="74">
        <v>79</v>
      </c>
      <c r="E40" s="74">
        <v>83</v>
      </c>
    </row>
    <row r="41" spans="2:5" s="69" customFormat="1" x14ac:dyDescent="0.45">
      <c r="B41" s="69" t="s">
        <v>2</v>
      </c>
      <c r="C41" s="74" t="s">
        <v>48</v>
      </c>
      <c r="D41" s="74">
        <v>80</v>
      </c>
      <c r="E41" s="74">
        <v>83.9</v>
      </c>
    </row>
    <row r="42" spans="2:5" x14ac:dyDescent="0.45">
      <c r="B42" t="s">
        <v>51</v>
      </c>
      <c r="C42" s="53" t="s">
        <v>77</v>
      </c>
      <c r="D42" s="53">
        <v>80.900000000000006</v>
      </c>
      <c r="E42" s="53">
        <v>84.2</v>
      </c>
    </row>
    <row r="43" spans="2:5" x14ac:dyDescent="0.45">
      <c r="B43" t="s">
        <v>51</v>
      </c>
      <c r="C43" s="53" t="s">
        <v>78</v>
      </c>
      <c r="D43" s="53">
        <v>80.099999999999994</v>
      </c>
      <c r="E43" s="53">
        <v>83.8</v>
      </c>
    </row>
    <row r="44" spans="2:5" x14ac:dyDescent="0.45">
      <c r="B44" t="s">
        <v>51</v>
      </c>
      <c r="C44" s="53" t="s">
        <v>79</v>
      </c>
      <c r="D44" s="53">
        <v>79.8</v>
      </c>
      <c r="E44" s="53">
        <v>83.7</v>
      </c>
    </row>
    <row r="45" spans="2:5" x14ac:dyDescent="0.45">
      <c r="B45" t="s">
        <v>51</v>
      </c>
      <c r="C45" s="53" t="s">
        <v>80</v>
      </c>
      <c r="D45" s="53">
        <v>79.8</v>
      </c>
      <c r="E45" s="53">
        <v>83.6</v>
      </c>
    </row>
    <row r="46" spans="2:5" x14ac:dyDescent="0.45">
      <c r="B46" t="s">
        <v>51</v>
      </c>
      <c r="C46" s="53" t="s">
        <v>81</v>
      </c>
      <c r="D46" s="53">
        <v>79.400000000000006</v>
      </c>
      <c r="E46" s="53">
        <v>83.5</v>
      </c>
    </row>
    <row r="47" spans="2:5" x14ac:dyDescent="0.45">
      <c r="B47" t="s">
        <v>51</v>
      </c>
      <c r="C47" s="53" t="s">
        <v>82</v>
      </c>
      <c r="D47" s="53">
        <v>79.400000000000006</v>
      </c>
      <c r="E47" s="53">
        <v>83.7</v>
      </c>
    </row>
    <row r="48" spans="2:5" x14ac:dyDescent="0.45">
      <c r="B48" t="s">
        <v>51</v>
      </c>
      <c r="C48" s="53" t="s">
        <v>83</v>
      </c>
      <c r="D48" s="53">
        <v>79.900000000000006</v>
      </c>
      <c r="E48" s="53">
        <v>84.1</v>
      </c>
    </row>
    <row r="49" spans="2:5" x14ac:dyDescent="0.45">
      <c r="B49" t="s">
        <v>51</v>
      </c>
      <c r="C49" s="53" t="s">
        <v>84</v>
      </c>
      <c r="D49" s="53">
        <v>79.099999999999994</v>
      </c>
      <c r="E49" s="53">
        <v>83.1</v>
      </c>
    </row>
    <row r="50" spans="2:5" x14ac:dyDescent="0.45">
      <c r="B50" t="s">
        <v>51</v>
      </c>
      <c r="C50" s="53" t="s">
        <v>85</v>
      </c>
      <c r="D50" s="53">
        <v>82.2</v>
      </c>
      <c r="E50" s="53">
        <v>85</v>
      </c>
    </row>
    <row r="51" spans="2:5" x14ac:dyDescent="0.45">
      <c r="B51" t="s">
        <v>51</v>
      </c>
      <c r="C51" s="53" t="s">
        <v>86</v>
      </c>
      <c r="D51" s="53">
        <v>78.5</v>
      </c>
      <c r="E51" s="53">
        <v>83</v>
      </c>
    </row>
    <row r="52" spans="2:5" x14ac:dyDescent="0.45">
      <c r="B52" t="s">
        <v>51</v>
      </c>
      <c r="C52" s="53" t="s">
        <v>87</v>
      </c>
      <c r="D52" s="53">
        <v>80.2</v>
      </c>
      <c r="E52" s="53">
        <v>83.8</v>
      </c>
    </row>
    <row r="53" spans="2:5" x14ac:dyDescent="0.45">
      <c r="B53" t="s">
        <v>51</v>
      </c>
      <c r="C53" s="53" t="s">
        <v>88</v>
      </c>
      <c r="D53" s="53" t="s">
        <v>194</v>
      </c>
      <c r="E53" s="53" t="s">
        <v>194</v>
      </c>
    </row>
    <row r="54" spans="2:5" x14ac:dyDescent="0.45">
      <c r="B54" t="s">
        <v>51</v>
      </c>
      <c r="C54" s="53" t="s">
        <v>89</v>
      </c>
      <c r="D54" s="53">
        <v>80.599999999999994</v>
      </c>
      <c r="E54" s="53">
        <v>84.1</v>
      </c>
    </row>
    <row r="55" spans="2:5" x14ac:dyDescent="0.45">
      <c r="B55" t="s">
        <v>51</v>
      </c>
      <c r="C55" s="53" t="s">
        <v>90</v>
      </c>
      <c r="D55" s="53">
        <v>81</v>
      </c>
      <c r="E55" s="53">
        <v>84.7</v>
      </c>
    </row>
    <row r="56" spans="2:5" x14ac:dyDescent="0.45">
      <c r="B56" t="s">
        <v>51</v>
      </c>
      <c r="C56" s="53" t="s">
        <v>91</v>
      </c>
      <c r="D56" s="53">
        <v>80.2</v>
      </c>
      <c r="E56" s="53">
        <v>82.9</v>
      </c>
    </row>
    <row r="57" spans="2:5" x14ac:dyDescent="0.45">
      <c r="B57" t="s">
        <v>51</v>
      </c>
      <c r="C57" s="53" t="s">
        <v>92</v>
      </c>
      <c r="D57" s="53">
        <v>79.2</v>
      </c>
      <c r="E57" s="53">
        <v>83.7</v>
      </c>
    </row>
    <row r="58" spans="2:5" x14ac:dyDescent="0.45">
      <c r="B58" t="s">
        <v>51</v>
      </c>
      <c r="C58" s="53" t="s">
        <v>93</v>
      </c>
      <c r="D58" s="53">
        <v>80.599999999999994</v>
      </c>
      <c r="E58" s="53">
        <v>83.9</v>
      </c>
    </row>
    <row r="59" spans="2:5" x14ac:dyDescent="0.45">
      <c r="B59" t="s">
        <v>51</v>
      </c>
      <c r="C59" s="53" t="s">
        <v>94</v>
      </c>
      <c r="D59" s="53">
        <v>80.099999999999994</v>
      </c>
      <c r="E59" s="53">
        <v>83.8</v>
      </c>
    </row>
    <row r="60" spans="2:5" x14ac:dyDescent="0.45">
      <c r="B60" t="s">
        <v>51</v>
      </c>
      <c r="C60" s="53" t="s">
        <v>95</v>
      </c>
      <c r="D60" s="53">
        <v>80.2</v>
      </c>
      <c r="E60" s="53">
        <v>84.1</v>
      </c>
    </row>
    <row r="61" spans="2:5" s="69" customFormat="1" x14ac:dyDescent="0.45">
      <c r="B61" s="69" t="s">
        <v>52</v>
      </c>
      <c r="C61" s="74" t="s">
        <v>96</v>
      </c>
      <c r="D61" s="74">
        <v>80</v>
      </c>
      <c r="E61" s="74">
        <v>82</v>
      </c>
    </row>
    <row r="62" spans="2:5" s="69" customFormat="1" x14ac:dyDescent="0.45">
      <c r="B62" s="69" t="s">
        <v>52</v>
      </c>
      <c r="C62" s="74" t="s">
        <v>97</v>
      </c>
      <c r="D62" s="74">
        <v>78.8</v>
      </c>
      <c r="E62" s="74">
        <v>82.7</v>
      </c>
    </row>
    <row r="63" spans="2:5" s="69" customFormat="1" x14ac:dyDescent="0.45">
      <c r="B63" s="69" t="s">
        <v>52</v>
      </c>
      <c r="C63" s="74" t="s">
        <v>98</v>
      </c>
      <c r="D63" s="74">
        <v>79.400000000000006</v>
      </c>
      <c r="E63" s="74">
        <v>83.3</v>
      </c>
    </row>
    <row r="64" spans="2:5" s="69" customFormat="1" x14ac:dyDescent="0.45">
      <c r="B64" s="69" t="s">
        <v>52</v>
      </c>
      <c r="C64" s="74" t="s">
        <v>99</v>
      </c>
      <c r="D64" s="74">
        <v>79.5</v>
      </c>
      <c r="E64" s="74">
        <v>83.1</v>
      </c>
    </row>
    <row r="65" spans="2:5" s="69" customFormat="1" x14ac:dyDescent="0.45">
      <c r="B65" s="69" t="s">
        <v>52</v>
      </c>
      <c r="C65" s="74" t="s">
        <v>100</v>
      </c>
      <c r="D65" s="74" t="s">
        <v>194</v>
      </c>
      <c r="E65" s="74" t="s">
        <v>194</v>
      </c>
    </row>
    <row r="66" spans="2:5" s="69" customFormat="1" x14ac:dyDescent="0.45">
      <c r="B66" s="69" t="s">
        <v>52</v>
      </c>
      <c r="C66" s="74" t="s">
        <v>101</v>
      </c>
      <c r="D66" s="74">
        <v>79.599999999999994</v>
      </c>
      <c r="E66" s="74">
        <v>83.4</v>
      </c>
    </row>
    <row r="67" spans="2:5" s="69" customFormat="1" x14ac:dyDescent="0.45">
      <c r="B67" s="69" t="s">
        <v>52</v>
      </c>
      <c r="C67" s="74" t="s">
        <v>102</v>
      </c>
      <c r="D67" s="74">
        <v>79</v>
      </c>
      <c r="E67" s="74">
        <v>82.8</v>
      </c>
    </row>
    <row r="68" spans="2:5" s="69" customFormat="1" x14ac:dyDescent="0.45">
      <c r="B68" s="69" t="s">
        <v>52</v>
      </c>
      <c r="C68" s="74" t="s">
        <v>103</v>
      </c>
      <c r="D68" s="74">
        <v>80.599999999999994</v>
      </c>
      <c r="E68" s="74">
        <v>83.2</v>
      </c>
    </row>
    <row r="69" spans="2:5" s="69" customFormat="1" x14ac:dyDescent="0.45">
      <c r="B69" s="69" t="s">
        <v>52</v>
      </c>
      <c r="C69" s="74" t="s">
        <v>104</v>
      </c>
      <c r="D69" s="74">
        <v>78.5</v>
      </c>
      <c r="E69" s="74">
        <v>82.8</v>
      </c>
    </row>
    <row r="70" spans="2:5" s="69" customFormat="1" x14ac:dyDescent="0.45">
      <c r="B70" s="69" t="s">
        <v>52</v>
      </c>
      <c r="C70" s="74" t="s">
        <v>105</v>
      </c>
      <c r="D70" s="74">
        <v>79.3</v>
      </c>
      <c r="E70" s="74">
        <v>82.7</v>
      </c>
    </row>
    <row r="71" spans="2:5" s="69" customFormat="1" x14ac:dyDescent="0.45">
      <c r="B71" s="69" t="s">
        <v>52</v>
      </c>
      <c r="C71" s="74" t="s">
        <v>106</v>
      </c>
      <c r="D71" s="74">
        <v>79.5</v>
      </c>
      <c r="E71" s="74">
        <v>83</v>
      </c>
    </row>
    <row r="72" spans="2:5" x14ac:dyDescent="0.45">
      <c r="B72" t="s">
        <v>11</v>
      </c>
      <c r="C72" s="53" t="s">
        <v>10</v>
      </c>
      <c r="D72" s="53">
        <v>79</v>
      </c>
      <c r="E72" s="53">
        <v>83.1</v>
      </c>
    </row>
    <row r="73" spans="2:5" x14ac:dyDescent="0.45">
      <c r="B73" t="s">
        <v>11</v>
      </c>
      <c r="C73" s="53" t="s">
        <v>19</v>
      </c>
      <c r="D73" s="53">
        <v>80.5</v>
      </c>
      <c r="E73" s="53">
        <v>83.4</v>
      </c>
    </row>
    <row r="74" spans="2:5" x14ac:dyDescent="0.45">
      <c r="B74" t="s">
        <v>11</v>
      </c>
      <c r="C74" s="53" t="s">
        <v>21</v>
      </c>
      <c r="D74" s="53">
        <v>76.8</v>
      </c>
      <c r="E74" s="53">
        <v>81.7</v>
      </c>
    </row>
    <row r="75" spans="2:5" x14ac:dyDescent="0.45">
      <c r="B75" t="s">
        <v>11</v>
      </c>
      <c r="C75" s="53" t="s">
        <v>26</v>
      </c>
      <c r="D75" s="53">
        <v>78.8</v>
      </c>
      <c r="E75" s="53">
        <v>83.1</v>
      </c>
    </row>
    <row r="76" spans="2:5" x14ac:dyDescent="0.45">
      <c r="B76" t="s">
        <v>11</v>
      </c>
      <c r="C76" s="53" t="s">
        <v>31</v>
      </c>
      <c r="D76" s="53">
        <v>78.599999999999994</v>
      </c>
      <c r="E76" s="53">
        <v>82.5</v>
      </c>
    </row>
    <row r="77" spans="2:5" x14ac:dyDescent="0.45">
      <c r="B77" t="s">
        <v>11</v>
      </c>
      <c r="C77" s="53" t="s">
        <v>33</v>
      </c>
      <c r="D77" s="53">
        <v>79.2</v>
      </c>
      <c r="E77" s="53">
        <v>83</v>
      </c>
    </row>
    <row r="78" spans="2:5" x14ac:dyDescent="0.45">
      <c r="B78" t="s">
        <v>11</v>
      </c>
      <c r="C78" s="53" t="s">
        <v>34</v>
      </c>
      <c r="D78" s="53">
        <v>81.3</v>
      </c>
      <c r="E78" s="53">
        <v>84.2</v>
      </c>
    </row>
    <row r="79" spans="2:5" x14ac:dyDescent="0.45">
      <c r="B79" t="s">
        <v>11</v>
      </c>
      <c r="C79" s="53" t="s">
        <v>35</v>
      </c>
      <c r="D79" s="53">
        <v>76.2</v>
      </c>
      <c r="E79" s="53">
        <v>81.599999999999994</v>
      </c>
    </row>
    <row r="80" spans="2:5" x14ac:dyDescent="0.45">
      <c r="B80" t="s">
        <v>11</v>
      </c>
      <c r="C80" s="53" t="s">
        <v>37</v>
      </c>
      <c r="D80" s="53">
        <v>78.7</v>
      </c>
      <c r="E80" s="53">
        <v>82.6</v>
      </c>
    </row>
    <row r="81" spans="2:5" x14ac:dyDescent="0.45">
      <c r="B81" t="s">
        <v>11</v>
      </c>
      <c r="C81" s="53" t="s">
        <v>38</v>
      </c>
      <c r="D81" s="53">
        <v>78.3</v>
      </c>
      <c r="E81" s="53">
        <v>82.3</v>
      </c>
    </row>
    <row r="82" spans="2:5" x14ac:dyDescent="0.45">
      <c r="B82" t="s">
        <v>11</v>
      </c>
      <c r="C82" s="53" t="s">
        <v>39</v>
      </c>
      <c r="D82" s="53">
        <v>79.599999999999994</v>
      </c>
      <c r="E82" s="53">
        <v>83</v>
      </c>
    </row>
    <row r="83" spans="2:5" x14ac:dyDescent="0.45">
      <c r="B83" t="s">
        <v>11</v>
      </c>
      <c r="C83" s="53" t="s">
        <v>40</v>
      </c>
      <c r="D83" s="53">
        <v>80.3</v>
      </c>
      <c r="E83" s="53">
        <v>83.5</v>
      </c>
    </row>
    <row r="84" spans="2:5" x14ac:dyDescent="0.45">
      <c r="B84" t="s">
        <v>11</v>
      </c>
      <c r="C84" s="53" t="s">
        <v>43</v>
      </c>
      <c r="D84" s="53">
        <v>78.2</v>
      </c>
      <c r="E84" s="53">
        <v>82.4</v>
      </c>
    </row>
    <row r="85" spans="2:5" x14ac:dyDescent="0.45">
      <c r="B85" t="s">
        <v>11</v>
      </c>
      <c r="C85" s="53" t="s">
        <v>44</v>
      </c>
      <c r="D85" s="53">
        <v>80.900000000000006</v>
      </c>
      <c r="E85" s="53">
        <v>85.4</v>
      </c>
    </row>
    <row r="86" spans="2:5" x14ac:dyDescent="0.45">
      <c r="B86" t="s">
        <v>11</v>
      </c>
      <c r="C86" s="53" t="s">
        <v>45</v>
      </c>
      <c r="D86" s="53">
        <v>77.8</v>
      </c>
      <c r="E86" s="53">
        <v>82.7</v>
      </c>
    </row>
    <row r="87" spans="2:5" x14ac:dyDescent="0.45">
      <c r="B87" t="s">
        <v>11</v>
      </c>
      <c r="C87" s="53" t="s">
        <v>46</v>
      </c>
      <c r="D87" s="53">
        <v>79.099999999999994</v>
      </c>
      <c r="E87" s="53">
        <v>83.1</v>
      </c>
    </row>
    <row r="88" spans="2:5" x14ac:dyDescent="0.45">
      <c r="B88" t="s">
        <v>11</v>
      </c>
      <c r="C88" s="53" t="s">
        <v>49</v>
      </c>
      <c r="D88" s="53">
        <v>77.900000000000006</v>
      </c>
      <c r="E88" s="53">
        <v>81.7</v>
      </c>
    </row>
    <row r="89" spans="2:5" s="69" customFormat="1" x14ac:dyDescent="0.45">
      <c r="B89" s="69" t="s">
        <v>50</v>
      </c>
      <c r="C89" s="74" t="s">
        <v>107</v>
      </c>
      <c r="D89" s="74">
        <v>79.7</v>
      </c>
      <c r="E89" s="74">
        <v>82.8</v>
      </c>
    </row>
    <row r="90" spans="2:5" s="69" customFormat="1" x14ac:dyDescent="0.45">
      <c r="B90" s="69" t="s">
        <v>50</v>
      </c>
      <c r="C90" s="74" t="s">
        <v>108</v>
      </c>
      <c r="D90" s="74">
        <v>79.900000000000006</v>
      </c>
      <c r="E90" s="74">
        <v>84.4</v>
      </c>
    </row>
    <row r="91" spans="2:5" s="69" customFormat="1" x14ac:dyDescent="0.45">
      <c r="B91" s="69" t="s">
        <v>50</v>
      </c>
      <c r="C91" s="74" t="s">
        <v>109</v>
      </c>
      <c r="D91" s="74">
        <v>79</v>
      </c>
      <c r="E91" s="74">
        <v>82.6</v>
      </c>
    </row>
    <row r="92" spans="2:5" s="69" customFormat="1" x14ac:dyDescent="0.45">
      <c r="B92" s="69" t="s">
        <v>50</v>
      </c>
      <c r="C92" s="74" t="s">
        <v>110</v>
      </c>
      <c r="D92" s="74" t="s">
        <v>194</v>
      </c>
      <c r="E92" s="74" t="s">
        <v>194</v>
      </c>
    </row>
    <row r="93" spans="2:5" s="69" customFormat="1" x14ac:dyDescent="0.45">
      <c r="B93" s="69" t="s">
        <v>50</v>
      </c>
      <c r="C93" s="74" t="s">
        <v>111</v>
      </c>
      <c r="D93" s="74">
        <v>79.3</v>
      </c>
      <c r="E93" s="74">
        <v>83.1</v>
      </c>
    </row>
    <row r="94" spans="2:5" s="69" customFormat="1" x14ac:dyDescent="0.45">
      <c r="B94" s="69" t="s">
        <v>50</v>
      </c>
      <c r="C94" s="74" t="s">
        <v>112</v>
      </c>
      <c r="D94" s="74">
        <v>79.3</v>
      </c>
      <c r="E94" s="74">
        <v>83.9</v>
      </c>
    </row>
    <row r="95" spans="2:5" s="69" customFormat="1" x14ac:dyDescent="0.45">
      <c r="B95" s="69" t="s">
        <v>50</v>
      </c>
      <c r="C95" s="74" t="s">
        <v>113</v>
      </c>
      <c r="D95" s="74">
        <v>79.599999999999994</v>
      </c>
      <c r="E95" s="74">
        <v>83.9</v>
      </c>
    </row>
    <row r="96" spans="2:5" s="69" customFormat="1" x14ac:dyDescent="0.45">
      <c r="B96" s="69" t="s">
        <v>50</v>
      </c>
      <c r="C96" s="74" t="s">
        <v>114</v>
      </c>
      <c r="D96" s="74">
        <v>79.7</v>
      </c>
      <c r="E96" s="74">
        <v>84.1</v>
      </c>
    </row>
    <row r="97" spans="1:5" s="69" customFormat="1" x14ac:dyDescent="0.45">
      <c r="B97" s="69" t="s">
        <v>50</v>
      </c>
      <c r="C97" s="74" t="s">
        <v>115</v>
      </c>
      <c r="D97" s="74">
        <v>79.900000000000006</v>
      </c>
      <c r="E97" s="74">
        <v>83.7</v>
      </c>
    </row>
    <row r="98" spans="1:5" s="69" customFormat="1" x14ac:dyDescent="0.45">
      <c r="B98" s="69" t="s">
        <v>50</v>
      </c>
      <c r="C98" s="74" t="s">
        <v>116</v>
      </c>
      <c r="D98" s="74">
        <v>78.7</v>
      </c>
      <c r="E98" s="74">
        <v>82.7</v>
      </c>
    </row>
    <row r="99" spans="1:5" s="69" customFormat="1" x14ac:dyDescent="0.45">
      <c r="B99" s="69" t="s">
        <v>50</v>
      </c>
      <c r="C99" s="74" t="s">
        <v>117</v>
      </c>
      <c r="D99" s="74">
        <v>79.400000000000006</v>
      </c>
      <c r="E99" s="74">
        <v>84</v>
      </c>
    </row>
    <row r="100" spans="1:5" s="69" customFormat="1" x14ac:dyDescent="0.45">
      <c r="B100" s="69" t="s">
        <v>50</v>
      </c>
      <c r="C100" s="74" t="s">
        <v>118</v>
      </c>
      <c r="D100" s="74">
        <v>79.5</v>
      </c>
      <c r="E100" s="74">
        <v>83</v>
      </c>
    </row>
    <row r="101" spans="1:5" s="69" customFormat="1" x14ac:dyDescent="0.45">
      <c r="B101" s="69" t="s">
        <v>50</v>
      </c>
      <c r="C101" s="74" t="s">
        <v>119</v>
      </c>
      <c r="D101" s="74">
        <v>79.400000000000006</v>
      </c>
      <c r="E101" s="74">
        <v>82.6</v>
      </c>
    </row>
    <row r="102" spans="1:5" s="69" customFormat="1" x14ac:dyDescent="0.45">
      <c r="B102" s="69" t="s">
        <v>50</v>
      </c>
      <c r="C102" s="74" t="s">
        <v>120</v>
      </c>
      <c r="D102" s="74">
        <v>79.099999999999994</v>
      </c>
      <c r="E102" s="74">
        <v>83.5</v>
      </c>
    </row>
    <row r="103" spans="1:5" s="69" customFormat="1" x14ac:dyDescent="0.45">
      <c r="B103" s="69" t="s">
        <v>50</v>
      </c>
      <c r="C103" s="74" t="s">
        <v>121</v>
      </c>
      <c r="D103" s="74">
        <v>78.7</v>
      </c>
      <c r="E103" s="74">
        <v>83.6</v>
      </c>
    </row>
    <row r="104" spans="1:5" s="69" customFormat="1" x14ac:dyDescent="0.45">
      <c r="B104" s="69" t="s">
        <v>50</v>
      </c>
      <c r="C104" s="74" t="s">
        <v>122</v>
      </c>
      <c r="D104" s="74">
        <v>80.099999999999994</v>
      </c>
      <c r="E104" s="74">
        <v>83.6</v>
      </c>
    </row>
    <row r="105" spans="1:5" s="69" customFormat="1" x14ac:dyDescent="0.45">
      <c r="B105" s="69" t="s">
        <v>50</v>
      </c>
      <c r="C105" s="74" t="s">
        <v>123</v>
      </c>
      <c r="D105" s="74">
        <v>78.7</v>
      </c>
      <c r="E105" s="74">
        <v>82.7</v>
      </c>
    </row>
    <row r="106" spans="1:5" s="69" customFormat="1" x14ac:dyDescent="0.45">
      <c r="B106" s="69" t="s">
        <v>50</v>
      </c>
      <c r="C106" s="74" t="s">
        <v>124</v>
      </c>
      <c r="D106" s="74">
        <v>80.5</v>
      </c>
      <c r="E106" s="74">
        <v>83.7</v>
      </c>
    </row>
    <row r="107" spans="1:5" s="69" customFormat="1" x14ac:dyDescent="0.45">
      <c r="B107" s="69" t="s">
        <v>50</v>
      </c>
      <c r="C107" s="74" t="s">
        <v>125</v>
      </c>
      <c r="D107" s="74">
        <v>80.099999999999994</v>
      </c>
      <c r="E107" s="74">
        <v>83.6</v>
      </c>
    </row>
    <row r="108" spans="1:5" s="69" customFormat="1" x14ac:dyDescent="0.45">
      <c r="B108" s="69" t="s">
        <v>50</v>
      </c>
      <c r="C108" s="74" t="s">
        <v>126</v>
      </c>
      <c r="D108" s="74">
        <v>80</v>
      </c>
      <c r="E108" s="74">
        <v>83.7</v>
      </c>
    </row>
    <row r="109" spans="1:5" s="69" customFormat="1" x14ac:dyDescent="0.45">
      <c r="B109" s="69" t="s">
        <v>50</v>
      </c>
      <c r="C109" s="74" t="s">
        <v>127</v>
      </c>
      <c r="D109" s="74" t="s">
        <v>194</v>
      </c>
      <c r="E109" s="74" t="s">
        <v>194</v>
      </c>
    </row>
    <row r="110" spans="1:5" s="69" customFormat="1" x14ac:dyDescent="0.45">
      <c r="B110" s="69" t="s">
        <v>50</v>
      </c>
      <c r="C110" s="74" t="s">
        <v>128</v>
      </c>
      <c r="D110" s="74">
        <v>79.7</v>
      </c>
      <c r="E110" s="74">
        <v>83.5</v>
      </c>
    </row>
    <row r="112" spans="1:5" x14ac:dyDescent="0.45">
      <c r="A112" s="44" t="s">
        <v>195</v>
      </c>
    </row>
    <row r="114" spans="1:4" x14ac:dyDescent="0.45">
      <c r="A114" s="72" t="s">
        <v>144</v>
      </c>
    </row>
    <row r="115" spans="1:4" x14ac:dyDescent="0.45">
      <c r="C115" s="53" t="str">
        <f>D12</f>
        <v>Mænd</v>
      </c>
      <c r="D115" s="53" t="str">
        <f>E12</f>
        <v>Kvinder</v>
      </c>
    </row>
    <row r="116" spans="1:4" x14ac:dyDescent="0.45">
      <c r="A116" t="str">
        <f>B13</f>
        <v>Region Hovedstaden</v>
      </c>
      <c r="B116" s="44" t="str">
        <f t="shared" ref="B116:D116" si="0">C13</f>
        <v>Albertslund</v>
      </c>
      <c r="C116" s="84">
        <f t="shared" si="0"/>
        <v>80</v>
      </c>
      <c r="D116" s="84">
        <f t="shared" si="0"/>
        <v>83.3</v>
      </c>
    </row>
    <row r="117" spans="1:4" x14ac:dyDescent="0.45">
      <c r="A117" s="44" t="str">
        <f t="shared" ref="A117:D117" si="1">B14</f>
        <v>Region Hovedstaden</v>
      </c>
      <c r="B117" s="44" t="str">
        <f t="shared" si="1"/>
        <v>Allerød</v>
      </c>
      <c r="C117" s="84">
        <f t="shared" si="1"/>
        <v>82.4</v>
      </c>
      <c r="D117" s="84">
        <f t="shared" si="1"/>
        <v>84.6</v>
      </c>
    </row>
    <row r="118" spans="1:4" x14ac:dyDescent="0.45">
      <c r="A118" s="44" t="str">
        <f t="shared" ref="A118:D118" si="2">B15</f>
        <v>Region Hovedstaden</v>
      </c>
      <c r="B118" s="44" t="str">
        <f t="shared" si="2"/>
        <v>Ballerup</v>
      </c>
      <c r="C118" s="84">
        <f t="shared" si="2"/>
        <v>78.8</v>
      </c>
      <c r="D118" s="84">
        <f t="shared" si="2"/>
        <v>82.8</v>
      </c>
    </row>
    <row r="119" spans="1:4" x14ac:dyDescent="0.45">
      <c r="A119" s="44" t="str">
        <f t="shared" ref="A119:D119" si="3">B16</f>
        <v>Region Hovedstaden</v>
      </c>
      <c r="B119" s="44" t="str">
        <f t="shared" si="3"/>
        <v>Bornholm</v>
      </c>
      <c r="C119" s="84">
        <f t="shared" si="3"/>
        <v>78.400000000000006</v>
      </c>
      <c r="D119" s="84">
        <f t="shared" si="3"/>
        <v>83.1</v>
      </c>
    </row>
    <row r="120" spans="1:4" x14ac:dyDescent="0.45">
      <c r="A120" s="44" t="str">
        <f t="shared" ref="A120:D120" si="4">B17</f>
        <v>Region Hovedstaden</v>
      </c>
      <c r="B120" s="44" t="str">
        <f t="shared" si="4"/>
        <v>Brøndby</v>
      </c>
      <c r="C120" s="84">
        <f t="shared" si="4"/>
        <v>78.599999999999994</v>
      </c>
      <c r="D120" s="84">
        <f t="shared" si="4"/>
        <v>81.599999999999994</v>
      </c>
    </row>
    <row r="121" spans="1:4" x14ac:dyDescent="0.45">
      <c r="A121" s="44" t="str">
        <f t="shared" ref="A121:D121" si="5">B18</f>
        <v>Region Hovedstaden</v>
      </c>
      <c r="B121" s="44" t="str">
        <f t="shared" si="5"/>
        <v>Dragør</v>
      </c>
      <c r="C121" s="84">
        <f t="shared" si="5"/>
        <v>81.2</v>
      </c>
      <c r="D121" s="84">
        <f t="shared" si="5"/>
        <v>85</v>
      </c>
    </row>
    <row r="122" spans="1:4" x14ac:dyDescent="0.45">
      <c r="A122" s="44" t="str">
        <f t="shared" ref="A122:D122" si="6">B19</f>
        <v>Region Hovedstaden</v>
      </c>
      <c r="B122" s="44" t="str">
        <f t="shared" si="6"/>
        <v>Egedal</v>
      </c>
      <c r="C122" s="84">
        <f t="shared" si="6"/>
        <v>81.3</v>
      </c>
      <c r="D122" s="84">
        <f t="shared" si="6"/>
        <v>84.5</v>
      </c>
    </row>
    <row r="123" spans="1:4" x14ac:dyDescent="0.45">
      <c r="A123" s="44" t="str">
        <f t="shared" ref="A123:D123" si="7">B20</f>
        <v>Region Hovedstaden</v>
      </c>
      <c r="B123" s="44" t="str">
        <f t="shared" si="7"/>
        <v>Fredensborg</v>
      </c>
      <c r="C123" s="84">
        <f t="shared" si="7"/>
        <v>80.599999999999994</v>
      </c>
      <c r="D123" s="84">
        <f t="shared" si="7"/>
        <v>83.8</v>
      </c>
    </row>
    <row r="124" spans="1:4" x14ac:dyDescent="0.45">
      <c r="A124" s="44" t="str">
        <f t="shared" ref="A124:D124" si="8">B21</f>
        <v>Region Hovedstaden</v>
      </c>
      <c r="B124" s="44" t="str">
        <f t="shared" si="8"/>
        <v>Frederiksberg</v>
      </c>
      <c r="C124" s="84">
        <f t="shared" si="8"/>
        <v>80.400000000000006</v>
      </c>
      <c r="D124" s="84">
        <f t="shared" si="8"/>
        <v>83.9</v>
      </c>
    </row>
    <row r="125" spans="1:4" x14ac:dyDescent="0.45">
      <c r="A125" s="44" t="str">
        <f t="shared" ref="A125:D125" si="9">B22</f>
        <v>Region Hovedstaden</v>
      </c>
      <c r="B125" s="44" t="str">
        <f t="shared" si="9"/>
        <v>Frederikssund</v>
      </c>
      <c r="C125" s="84">
        <f t="shared" si="9"/>
        <v>79.3</v>
      </c>
      <c r="D125" s="84">
        <f t="shared" si="9"/>
        <v>83.2</v>
      </c>
    </row>
    <row r="126" spans="1:4" x14ac:dyDescent="0.45">
      <c r="A126" s="44" t="str">
        <f t="shared" ref="A126:D126" si="10">B23</f>
        <v>Region Hovedstaden</v>
      </c>
      <c r="B126" s="44" t="str">
        <f t="shared" si="10"/>
        <v>Furesø</v>
      </c>
      <c r="C126" s="84">
        <f t="shared" si="10"/>
        <v>81.2</v>
      </c>
      <c r="D126" s="84">
        <f t="shared" si="10"/>
        <v>84.9</v>
      </c>
    </row>
    <row r="127" spans="1:4" x14ac:dyDescent="0.45">
      <c r="A127" s="44" t="str">
        <f t="shared" ref="A127:D127" si="11">B24</f>
        <v>Region Hovedstaden</v>
      </c>
      <c r="B127" s="44" t="str">
        <f t="shared" si="11"/>
        <v>Gentofte</v>
      </c>
      <c r="C127" s="84">
        <f t="shared" si="11"/>
        <v>81.7</v>
      </c>
      <c r="D127" s="84">
        <f t="shared" si="11"/>
        <v>85.6</v>
      </c>
    </row>
    <row r="128" spans="1:4" x14ac:dyDescent="0.45">
      <c r="A128" s="44" t="str">
        <f t="shared" ref="A128:D128" si="12">B25</f>
        <v>Region Hovedstaden</v>
      </c>
      <c r="B128" s="44" t="str">
        <f t="shared" si="12"/>
        <v>Gladsaxe</v>
      </c>
      <c r="C128" s="84">
        <f t="shared" si="12"/>
        <v>79.3</v>
      </c>
      <c r="D128" s="84">
        <f t="shared" si="12"/>
        <v>83.4</v>
      </c>
    </row>
    <row r="129" spans="1:4" x14ac:dyDescent="0.45">
      <c r="A129" s="44" t="str">
        <f t="shared" ref="A129:D129" si="13">B26</f>
        <v>Region Hovedstaden</v>
      </c>
      <c r="B129" s="44" t="str">
        <f t="shared" si="13"/>
        <v>Glostrup</v>
      </c>
      <c r="C129" s="84">
        <f t="shared" si="13"/>
        <v>79</v>
      </c>
      <c r="D129" s="84">
        <f t="shared" si="13"/>
        <v>83</v>
      </c>
    </row>
    <row r="130" spans="1:4" x14ac:dyDescent="0.45">
      <c r="A130" s="44" t="str">
        <f t="shared" ref="A130:D130" si="14">B27</f>
        <v>Region Hovedstaden</v>
      </c>
      <c r="B130" s="44" t="str">
        <f t="shared" si="14"/>
        <v>Gribskov</v>
      </c>
      <c r="C130" s="84">
        <f t="shared" si="14"/>
        <v>80.2</v>
      </c>
      <c r="D130" s="84">
        <f t="shared" si="14"/>
        <v>84</v>
      </c>
    </row>
    <row r="131" spans="1:4" x14ac:dyDescent="0.45">
      <c r="A131" s="44" t="str">
        <f t="shared" ref="A131:D131" si="15">B28</f>
        <v>Region Hovedstaden</v>
      </c>
      <c r="B131" s="44" t="str">
        <f t="shared" si="15"/>
        <v>Halsnæs</v>
      </c>
      <c r="C131" s="84">
        <f t="shared" si="15"/>
        <v>79.099999999999994</v>
      </c>
      <c r="D131" s="84">
        <f t="shared" si="15"/>
        <v>82.2</v>
      </c>
    </row>
    <row r="132" spans="1:4" x14ac:dyDescent="0.45">
      <c r="A132" s="44" t="str">
        <f t="shared" ref="A132:D132" si="16">B29</f>
        <v>Region Hovedstaden</v>
      </c>
      <c r="B132" s="44" t="str">
        <f t="shared" si="16"/>
        <v>Helsingør</v>
      </c>
      <c r="C132" s="84">
        <f t="shared" si="16"/>
        <v>78.900000000000006</v>
      </c>
      <c r="D132" s="84">
        <f t="shared" si="16"/>
        <v>83.9</v>
      </c>
    </row>
    <row r="133" spans="1:4" x14ac:dyDescent="0.45">
      <c r="A133" s="44" t="str">
        <f t="shared" ref="A133:D133" si="17">B30</f>
        <v>Region Hovedstaden</v>
      </c>
      <c r="B133" s="44" t="str">
        <f t="shared" si="17"/>
        <v>Herlev</v>
      </c>
      <c r="C133" s="84">
        <f t="shared" si="17"/>
        <v>78.2</v>
      </c>
      <c r="D133" s="84">
        <f t="shared" si="17"/>
        <v>82</v>
      </c>
    </row>
    <row r="134" spans="1:4" x14ac:dyDescent="0.45">
      <c r="A134" s="44" t="str">
        <f t="shared" ref="A134:D134" si="18">B31</f>
        <v>Region Hovedstaden</v>
      </c>
      <c r="B134" s="44" t="str">
        <f t="shared" si="18"/>
        <v>Hillerød</v>
      </c>
      <c r="C134" s="84">
        <f t="shared" si="18"/>
        <v>80</v>
      </c>
      <c r="D134" s="84">
        <f t="shared" si="18"/>
        <v>84.6</v>
      </c>
    </row>
    <row r="135" spans="1:4" x14ac:dyDescent="0.45">
      <c r="A135" s="44" t="str">
        <f t="shared" ref="A135:D135" si="19">B32</f>
        <v>Region Hovedstaden</v>
      </c>
      <c r="B135" s="44" t="str">
        <f t="shared" si="19"/>
        <v>Hvidovre</v>
      </c>
      <c r="C135" s="84">
        <f t="shared" si="19"/>
        <v>79.3</v>
      </c>
      <c r="D135" s="84">
        <f t="shared" si="19"/>
        <v>82.6</v>
      </c>
    </row>
    <row r="136" spans="1:4" x14ac:dyDescent="0.45">
      <c r="A136" s="44" t="str">
        <f t="shared" ref="A136:D136" si="20">B33</f>
        <v>Region Hovedstaden</v>
      </c>
      <c r="B136" s="44" t="str">
        <f t="shared" si="20"/>
        <v>Høje-Taastrup</v>
      </c>
      <c r="C136" s="84">
        <f t="shared" si="20"/>
        <v>79</v>
      </c>
      <c r="D136" s="84">
        <f t="shared" si="20"/>
        <v>83.4</v>
      </c>
    </row>
    <row r="137" spans="1:4" x14ac:dyDescent="0.45">
      <c r="A137" s="44" t="str">
        <f t="shared" ref="A137:D137" si="21">B34</f>
        <v>Region Hovedstaden</v>
      </c>
      <c r="B137" s="44" t="str">
        <f t="shared" si="21"/>
        <v>Hørsholm</v>
      </c>
      <c r="C137" s="84">
        <f t="shared" si="21"/>
        <v>81.7</v>
      </c>
      <c r="D137" s="84">
        <f t="shared" si="21"/>
        <v>85</v>
      </c>
    </row>
    <row r="138" spans="1:4" x14ac:dyDescent="0.45">
      <c r="A138" s="44" t="str">
        <f>B35</f>
        <v>Region Hovedstaden</v>
      </c>
      <c r="B138" s="44" t="str">
        <f t="shared" ref="B138:D138" si="22">C35</f>
        <v>Ishøj</v>
      </c>
      <c r="C138" s="84">
        <f t="shared" si="22"/>
        <v>77.900000000000006</v>
      </c>
      <c r="D138" s="84">
        <f t="shared" si="22"/>
        <v>81.7</v>
      </c>
    </row>
    <row r="139" spans="1:4" x14ac:dyDescent="0.45">
      <c r="A139" s="44" t="str">
        <f t="shared" ref="A139:D139" si="23">B36</f>
        <v>Region Hovedstaden</v>
      </c>
      <c r="B139" s="44" t="str">
        <f t="shared" si="23"/>
        <v>København</v>
      </c>
      <c r="C139" s="84">
        <f t="shared" si="23"/>
        <v>78.400000000000006</v>
      </c>
      <c r="D139" s="84">
        <f t="shared" si="23"/>
        <v>82.9</v>
      </c>
    </row>
    <row r="140" spans="1:4" x14ac:dyDescent="0.45">
      <c r="A140" s="44" t="str">
        <f t="shared" ref="A140:D140" si="24">B37</f>
        <v>Region Hovedstaden</v>
      </c>
      <c r="B140" s="44" t="str">
        <f t="shared" si="24"/>
        <v>Lyngby-Taarbæk</v>
      </c>
      <c r="C140" s="84">
        <f t="shared" si="24"/>
        <v>81.7</v>
      </c>
      <c r="D140" s="84">
        <f t="shared" si="24"/>
        <v>85.4</v>
      </c>
    </row>
    <row r="141" spans="1:4" x14ac:dyDescent="0.45">
      <c r="A141" s="44" t="str">
        <f t="shared" ref="A141:D141" si="25">B38</f>
        <v>Region Hovedstaden</v>
      </c>
      <c r="B141" s="44" t="str">
        <f t="shared" si="25"/>
        <v>Rudersdal</v>
      </c>
      <c r="C141" s="84">
        <f t="shared" si="25"/>
        <v>81.900000000000006</v>
      </c>
      <c r="D141" s="84">
        <f t="shared" si="25"/>
        <v>85.5</v>
      </c>
    </row>
    <row r="142" spans="1:4" x14ac:dyDescent="0.45">
      <c r="A142" s="44" t="str">
        <f>B39</f>
        <v>Region Hovedstaden</v>
      </c>
      <c r="B142" s="44" t="str">
        <f t="shared" ref="B142:D142" si="26">C39</f>
        <v>Rødovre</v>
      </c>
      <c r="C142" s="84">
        <f t="shared" si="26"/>
        <v>79.2</v>
      </c>
      <c r="D142" s="84">
        <f t="shared" si="26"/>
        <v>83.1</v>
      </c>
    </row>
    <row r="143" spans="1:4" x14ac:dyDescent="0.45">
      <c r="A143" s="44" t="str">
        <f t="shared" ref="A143:D143" si="27">B40</f>
        <v>Region Hovedstaden</v>
      </c>
      <c r="B143" s="44" t="str">
        <f t="shared" si="27"/>
        <v>Tårnby</v>
      </c>
      <c r="C143" s="84">
        <f t="shared" si="27"/>
        <v>79</v>
      </c>
      <c r="D143" s="84">
        <f t="shared" si="27"/>
        <v>83</v>
      </c>
    </row>
    <row r="144" spans="1:4" x14ac:dyDescent="0.45">
      <c r="A144" s="44" t="str">
        <f>B41</f>
        <v>Region Hovedstaden</v>
      </c>
      <c r="B144" s="44" t="str">
        <f t="shared" ref="B144:D144" si="28">C41</f>
        <v>Vallensbæk</v>
      </c>
      <c r="C144" s="84">
        <f t="shared" si="28"/>
        <v>80</v>
      </c>
      <c r="D144" s="84">
        <f t="shared" si="28"/>
        <v>83.9</v>
      </c>
    </row>
    <row r="145" spans="1:4" x14ac:dyDescent="0.45">
      <c r="A145" s="44"/>
      <c r="B145" s="44"/>
      <c r="C145" s="44"/>
      <c r="D145" s="44"/>
    </row>
    <row r="146" spans="1:4" x14ac:dyDescent="0.45">
      <c r="A146" s="44"/>
      <c r="B146" s="44"/>
      <c r="C146" s="44"/>
      <c r="D146"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heetViews>
  <sheetFormatPr defaultRowHeight="17" x14ac:dyDescent="0.45"/>
  <cols>
    <col min="1" max="1" width="25.7109375" style="1" customWidth="1"/>
    <col min="2" max="7" width="15.7109375" style="1" customWidth="1"/>
  </cols>
  <sheetData>
    <row r="1" spans="1:8" ht="15.75" customHeight="1" x14ac:dyDescent="0.45">
      <c r="A1" s="48" t="s">
        <v>163</v>
      </c>
      <c r="B1" s="49"/>
      <c r="C1" s="49"/>
      <c r="D1" s="49"/>
      <c r="E1" s="49"/>
      <c r="F1" s="49"/>
      <c r="G1" s="49"/>
    </row>
    <row r="2" spans="1:8" ht="34" x14ac:dyDescent="0.45">
      <c r="A2" s="16"/>
      <c r="B2" s="17" t="s">
        <v>2</v>
      </c>
      <c r="C2" s="17" t="s">
        <v>11</v>
      </c>
      <c r="D2" s="17" t="s">
        <v>50</v>
      </c>
      <c r="E2" s="17" t="s">
        <v>51</v>
      </c>
      <c r="F2" s="17" t="s">
        <v>52</v>
      </c>
      <c r="G2" s="17" t="s">
        <v>53</v>
      </c>
    </row>
    <row r="3" spans="1:8" x14ac:dyDescent="0.45">
      <c r="A3" s="16" t="s">
        <v>146</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45">
      <c r="A4" s="16" t="s">
        <v>147</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45">
      <c r="A5" s="16" t="s">
        <v>148</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ht="34" x14ac:dyDescent="0.45">
      <c r="A6" s="20" t="s">
        <v>149</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45">
      <c r="A7" s="90" t="s">
        <v>150</v>
      </c>
      <c r="B7" s="91"/>
      <c r="C7" s="91"/>
      <c r="D7" s="91"/>
      <c r="E7" s="91"/>
      <c r="F7" s="91"/>
      <c r="G7" s="91"/>
    </row>
    <row r="8" spans="1:8" ht="15.75" customHeight="1" x14ac:dyDescent="0.45">
      <c r="A8" s="91" t="s">
        <v>170</v>
      </c>
      <c r="B8" s="91"/>
      <c r="C8" s="91"/>
      <c r="D8" s="91"/>
      <c r="E8" s="91"/>
      <c r="F8" s="91"/>
      <c r="G8" s="91"/>
    </row>
    <row r="11" spans="1:8" x14ac:dyDescent="0.45">
      <c r="A11" s="12" t="s">
        <v>135</v>
      </c>
    </row>
    <row r="13" spans="1:8" x14ac:dyDescent="0.45">
      <c r="A13" s="12" t="s">
        <v>2</v>
      </c>
    </row>
    <row r="14" spans="1:8" ht="34" x14ac:dyDescent="0.45">
      <c r="B14" s="1" t="s">
        <v>2</v>
      </c>
      <c r="C14" s="1" t="s">
        <v>137</v>
      </c>
    </row>
    <row r="15" spans="1:8" x14ac:dyDescent="0.45">
      <c r="A15" s="1" t="s">
        <v>146</v>
      </c>
      <c r="B15" s="22">
        <f>B3</f>
        <v>706.47854034127886</v>
      </c>
      <c r="C15" s="22">
        <f t="shared" ref="C15:C18" si="0">G3</f>
        <v>700.36477204995072</v>
      </c>
    </row>
    <row r="16" spans="1:8" x14ac:dyDescent="0.45">
      <c r="A16" s="1" t="s">
        <v>151</v>
      </c>
      <c r="B16" s="22">
        <f t="shared" ref="B16:B18" si="1">B4</f>
        <v>285.50689426592641</v>
      </c>
      <c r="C16" s="22">
        <f t="shared" si="0"/>
        <v>295.47591708663089</v>
      </c>
    </row>
    <row r="17" spans="1:3" x14ac:dyDescent="0.45">
      <c r="A17" s="1" t="s">
        <v>148</v>
      </c>
      <c r="B17" s="22">
        <f t="shared" si="1"/>
        <v>972.54291481824748</v>
      </c>
      <c r="C17" s="22">
        <f t="shared" si="0"/>
        <v>973.66202878873264</v>
      </c>
    </row>
    <row r="18" spans="1:3" ht="34" x14ac:dyDescent="0.45">
      <c r="A18" s="1" t="s">
        <v>149</v>
      </c>
      <c r="B18" s="22">
        <f t="shared" si="1"/>
        <v>224.59679717330596</v>
      </c>
      <c r="C18" s="22">
        <f t="shared" si="0"/>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heetViews>
  <sheetFormatPr defaultRowHeight="17" x14ac:dyDescent="0.45"/>
  <cols>
    <col min="1" max="1" width="25.7109375" style="1" customWidth="1"/>
    <col min="2" max="7" width="15.7109375" style="1" customWidth="1"/>
  </cols>
  <sheetData>
    <row r="1" spans="1:8" ht="15.75" customHeight="1" x14ac:dyDescent="0.45">
      <c r="A1" s="48" t="s">
        <v>169</v>
      </c>
      <c r="B1" s="49"/>
      <c r="C1" s="49"/>
      <c r="D1" s="49"/>
      <c r="E1" s="49"/>
      <c r="F1" s="49"/>
      <c r="G1" s="49"/>
    </row>
    <row r="2" spans="1:8" ht="34" x14ac:dyDescent="0.45">
      <c r="A2" s="16"/>
      <c r="B2" s="17" t="s">
        <v>2</v>
      </c>
      <c r="C2" s="17" t="s">
        <v>11</v>
      </c>
      <c r="D2" s="17" t="s">
        <v>50</v>
      </c>
      <c r="E2" s="17" t="s">
        <v>51</v>
      </c>
      <c r="F2" s="17" t="s">
        <v>52</v>
      </c>
      <c r="G2" s="17" t="s">
        <v>53</v>
      </c>
    </row>
    <row r="3" spans="1:8" x14ac:dyDescent="0.45">
      <c r="A3" s="16" t="s">
        <v>146</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45">
      <c r="A4" s="16" t="s">
        <v>147</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45">
      <c r="A5" s="16" t="s">
        <v>148</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ht="34" x14ac:dyDescent="0.45">
      <c r="A6" s="20" t="s">
        <v>149</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45">
      <c r="A7" s="90" t="s">
        <v>150</v>
      </c>
      <c r="B7" s="91"/>
      <c r="C7" s="91"/>
      <c r="D7" s="91"/>
      <c r="E7" s="91"/>
      <c r="F7" s="91"/>
      <c r="G7" s="91"/>
    </row>
    <row r="8" spans="1:8" ht="15.75" customHeight="1" x14ac:dyDescent="0.45">
      <c r="A8" s="91" t="s">
        <v>170</v>
      </c>
      <c r="B8" s="91"/>
      <c r="C8" s="91"/>
      <c r="D8" s="91"/>
      <c r="E8" s="91"/>
      <c r="F8" s="91"/>
      <c r="G8" s="91"/>
    </row>
    <row r="11" spans="1:8" x14ac:dyDescent="0.45">
      <c r="A11" s="12" t="s">
        <v>135</v>
      </c>
    </row>
    <row r="13" spans="1:8" x14ac:dyDescent="0.45">
      <c r="A13" s="12" t="s">
        <v>2</v>
      </c>
    </row>
    <row r="14" spans="1:8" ht="34" x14ac:dyDescent="0.45">
      <c r="B14" s="1" t="s">
        <v>2</v>
      </c>
      <c r="C14" s="1" t="s">
        <v>137</v>
      </c>
    </row>
    <row r="15" spans="1:8" x14ac:dyDescent="0.45">
      <c r="A15" s="1" t="s">
        <v>146</v>
      </c>
      <c r="B15" s="22">
        <f>B3</f>
        <v>803.0983943452045</v>
      </c>
      <c r="C15" s="22">
        <f>G3</f>
        <v>787.69140349012423</v>
      </c>
    </row>
    <row r="16" spans="1:8" x14ac:dyDescent="0.45">
      <c r="A16" s="1" t="s">
        <v>151</v>
      </c>
      <c r="B16" s="22">
        <f t="shared" ref="B16:B18" si="0">B4</f>
        <v>626.48765836363225</v>
      </c>
      <c r="C16" s="22">
        <f>G4</f>
        <v>653.35725942089698</v>
      </c>
    </row>
    <row r="17" spans="1:3" x14ac:dyDescent="0.45">
      <c r="A17" s="1" t="s">
        <v>148</v>
      </c>
      <c r="B17" s="22">
        <f>IF(B5&gt;1000,1000,B5)</f>
        <v>1000</v>
      </c>
      <c r="C17" s="22">
        <f>IF(G5&gt;1000,1000,G5)</f>
        <v>1000</v>
      </c>
    </row>
    <row r="18" spans="1:3" ht="34" x14ac:dyDescent="0.45">
      <c r="A18" s="1" t="s">
        <v>149</v>
      </c>
      <c r="B18" s="22">
        <f t="shared" si="0"/>
        <v>474.45857139630994</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sqref="A1:G1"/>
    </sheetView>
  </sheetViews>
  <sheetFormatPr defaultColWidth="8.78515625" defaultRowHeight="17" x14ac:dyDescent="0.45"/>
  <cols>
    <col min="1" max="1" width="8.78515625" style="44"/>
    <col min="2" max="7" width="14.42578125" style="44" customWidth="1"/>
    <col min="8" max="16384" width="8.78515625" style="44"/>
  </cols>
  <sheetData>
    <row r="1" spans="1:8" x14ac:dyDescent="0.45">
      <c r="A1" s="92" t="s">
        <v>172</v>
      </c>
      <c r="B1" s="92"/>
      <c r="C1" s="92"/>
      <c r="D1" s="92"/>
      <c r="E1" s="92"/>
      <c r="F1" s="92"/>
      <c r="G1" s="92"/>
    </row>
    <row r="2" spans="1:8" x14ac:dyDescent="0.45">
      <c r="B2" s="53" t="s">
        <v>2</v>
      </c>
      <c r="C2" s="53" t="s">
        <v>11</v>
      </c>
      <c r="D2" s="53" t="s">
        <v>50</v>
      </c>
      <c r="E2" s="53" t="s">
        <v>51</v>
      </c>
      <c r="F2" s="53" t="s">
        <v>52</v>
      </c>
      <c r="G2" s="53" t="s">
        <v>53</v>
      </c>
      <c r="H2" s="53"/>
    </row>
    <row r="3" spans="1:8" x14ac:dyDescent="0.45">
      <c r="A3" s="44" t="s">
        <v>173</v>
      </c>
      <c r="B3" s="44">
        <v>9594</v>
      </c>
      <c r="C3" s="44">
        <v>4112</v>
      </c>
      <c r="D3" s="44">
        <v>6225</v>
      </c>
      <c r="E3" s="44">
        <v>5790</v>
      </c>
      <c r="F3" s="44">
        <v>3353</v>
      </c>
      <c r="G3" s="44">
        <v>29057</v>
      </c>
    </row>
    <row r="4" spans="1:8" x14ac:dyDescent="0.45">
      <c r="A4" s="44" t="s">
        <v>174</v>
      </c>
      <c r="B4" s="44">
        <v>6686</v>
      </c>
      <c r="C4" s="44">
        <v>2879</v>
      </c>
      <c r="D4" s="44">
        <v>4423</v>
      </c>
      <c r="E4" s="44">
        <v>4091</v>
      </c>
      <c r="F4" s="44">
        <v>2435</v>
      </c>
      <c r="G4" s="44">
        <v>20505</v>
      </c>
    </row>
    <row r="6" spans="1:8" x14ac:dyDescent="0.45">
      <c r="A6" s="54" t="s">
        <v>175</v>
      </c>
    </row>
    <row r="7" spans="1:8" x14ac:dyDescent="0.45">
      <c r="B7" s="53" t="s">
        <v>2</v>
      </c>
      <c r="C7" s="53" t="s">
        <v>11</v>
      </c>
      <c r="D7" s="53" t="s">
        <v>50</v>
      </c>
      <c r="E7" s="53" t="s">
        <v>51</v>
      </c>
      <c r="F7" s="53" t="s">
        <v>52</v>
      </c>
      <c r="G7" s="53" t="s">
        <v>53</v>
      </c>
      <c r="H7" s="53"/>
    </row>
    <row r="8" spans="1:8" x14ac:dyDescent="0.45">
      <c r="A8" s="44" t="s">
        <v>173</v>
      </c>
      <c r="B8" s="55">
        <v>0.82279892283151224</v>
      </c>
      <c r="C8" s="55">
        <v>0.77881737944619112</v>
      </c>
      <c r="D8" s="55">
        <v>0.76809180085137896</v>
      </c>
      <c r="E8" s="55">
        <v>0.62337830126721283</v>
      </c>
      <c r="F8" s="55">
        <v>0.75370332906242277</v>
      </c>
      <c r="G8" s="55">
        <v>0.74925286155956605</v>
      </c>
    </row>
    <row r="9" spans="1:8" x14ac:dyDescent="0.45">
      <c r="A9" s="44" t="s">
        <v>174</v>
      </c>
      <c r="B9" s="55">
        <v>0.80744891551132802</v>
      </c>
      <c r="C9" s="55">
        <v>0.78210317568118237</v>
      </c>
      <c r="D9" s="55">
        <v>0.75741489143091989</v>
      </c>
      <c r="E9" s="55">
        <v>0.60906072741889861</v>
      </c>
      <c r="F9" s="55">
        <v>0.74310302734375</v>
      </c>
      <c r="G9" s="55">
        <v>0.73772792033042145</v>
      </c>
    </row>
    <row r="11" spans="1:8" x14ac:dyDescent="0.45">
      <c r="A11" s="44" t="s">
        <v>176</v>
      </c>
    </row>
    <row r="14" spans="1:8" x14ac:dyDescent="0.45">
      <c r="A14" s="93" t="s">
        <v>135</v>
      </c>
      <c r="B14" s="91"/>
      <c r="C14" s="91"/>
      <c r="D14" s="94"/>
      <c r="E14" s="94"/>
    </row>
    <row r="15" spans="1:8" x14ac:dyDescent="0.45">
      <c r="A15" s="50"/>
      <c r="B15" s="28"/>
      <c r="C15" s="28"/>
    </row>
    <row r="16" spans="1:8" ht="32.25" customHeight="1" x14ac:dyDescent="0.45">
      <c r="A16" s="93" t="s">
        <v>177</v>
      </c>
      <c r="B16" s="91"/>
      <c r="C16" s="91"/>
      <c r="D16" s="94"/>
      <c r="E16" s="94"/>
    </row>
    <row r="17" spans="1:5" ht="31.5" x14ac:dyDescent="0.45">
      <c r="A17" s="13"/>
      <c r="B17" s="29" t="s">
        <v>178</v>
      </c>
      <c r="C17" s="29" t="s">
        <v>179</v>
      </c>
      <c r="D17" s="29"/>
      <c r="E17" s="29"/>
    </row>
    <row r="18" spans="1:5" ht="21" x14ac:dyDescent="0.45">
      <c r="A18" s="13" t="s">
        <v>2</v>
      </c>
      <c r="B18" s="56">
        <f>B8</f>
        <v>0.82279892283151224</v>
      </c>
      <c r="C18" s="56">
        <f>B9</f>
        <v>0.80744891551132802</v>
      </c>
      <c r="D18" s="57"/>
      <c r="E18" s="57"/>
    </row>
    <row r="19" spans="1:5" ht="21" x14ac:dyDescent="0.45">
      <c r="A19" s="13" t="s">
        <v>11</v>
      </c>
      <c r="B19" s="56">
        <f>C8</f>
        <v>0.77881737944619112</v>
      </c>
      <c r="C19" s="56">
        <f>C9</f>
        <v>0.78210317568118237</v>
      </c>
      <c r="D19" s="57"/>
      <c r="E19" s="57"/>
    </row>
    <row r="20" spans="1:5" ht="21" x14ac:dyDescent="0.45">
      <c r="A20" s="13" t="s">
        <v>50</v>
      </c>
      <c r="B20" s="56">
        <f>D8</f>
        <v>0.76809180085137896</v>
      </c>
      <c r="C20" s="56">
        <f>D9</f>
        <v>0.75741489143091989</v>
      </c>
      <c r="D20" s="57"/>
      <c r="E20" s="57"/>
    </row>
    <row r="21" spans="1:5" ht="21" x14ac:dyDescent="0.45">
      <c r="A21" s="13" t="s">
        <v>51</v>
      </c>
      <c r="B21" s="56">
        <f>E8</f>
        <v>0.62337830126721283</v>
      </c>
      <c r="C21" s="56">
        <f>E9</f>
        <v>0.60906072741889861</v>
      </c>
      <c r="D21" s="57"/>
      <c r="E21" s="57"/>
    </row>
    <row r="22" spans="1:5" ht="21" x14ac:dyDescent="0.45">
      <c r="A22" s="13" t="s">
        <v>52</v>
      </c>
      <c r="B22" s="56">
        <f>F8</f>
        <v>0.75370332906242277</v>
      </c>
      <c r="C22" s="56">
        <f>F9</f>
        <v>0.74310302734375</v>
      </c>
      <c r="D22" s="57"/>
      <c r="E22" s="57"/>
    </row>
    <row r="23" spans="1:5" x14ac:dyDescent="0.45">
      <c r="A23" s="13" t="s">
        <v>53</v>
      </c>
      <c r="B23" s="57">
        <f>G8</f>
        <v>0.74925286155956605</v>
      </c>
      <c r="C23" s="57">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sqref="A1:G1"/>
    </sheetView>
  </sheetViews>
  <sheetFormatPr defaultColWidth="9.0703125" defaultRowHeight="17" x14ac:dyDescent="0.45"/>
  <cols>
    <col min="1" max="1" width="16.2109375" style="21" customWidth="1"/>
    <col min="2" max="6" width="16.2109375" style="28" customWidth="1"/>
    <col min="7" max="7" width="16.2109375" style="21" customWidth="1"/>
    <col min="8" max="9" width="12.28515625" style="21" customWidth="1"/>
    <col min="10" max="16384" width="9.0703125" style="21"/>
  </cols>
  <sheetData>
    <row r="1" spans="1:7" x14ac:dyDescent="0.45">
      <c r="A1" s="95" t="s">
        <v>164</v>
      </c>
      <c r="B1" s="95"/>
      <c r="C1" s="95"/>
      <c r="D1" s="95"/>
      <c r="E1" s="95"/>
      <c r="F1" s="95"/>
      <c r="G1" s="95"/>
    </row>
    <row r="2" spans="1:7" x14ac:dyDescent="0.45">
      <c r="A2" s="8"/>
      <c r="B2" s="37" t="s">
        <v>2</v>
      </c>
      <c r="C2" s="37" t="s">
        <v>11</v>
      </c>
      <c r="D2" s="37" t="s">
        <v>50</v>
      </c>
      <c r="E2" s="37" t="s">
        <v>51</v>
      </c>
      <c r="F2" s="37" t="s">
        <v>52</v>
      </c>
      <c r="G2" s="37" t="s">
        <v>53</v>
      </c>
    </row>
    <row r="3" spans="1:7" x14ac:dyDescent="0.45">
      <c r="A3" s="8" t="s">
        <v>62</v>
      </c>
      <c r="B3" s="38">
        <v>43.567201470936702</v>
      </c>
      <c r="C3" s="38">
        <v>49.897501192132417</v>
      </c>
      <c r="D3" s="38">
        <v>39.806794877718502</v>
      </c>
      <c r="E3" s="38">
        <v>41.637312812731437</v>
      </c>
      <c r="F3" s="38">
        <v>35.350575133709427</v>
      </c>
      <c r="G3" s="38">
        <v>42.429518276768761</v>
      </c>
    </row>
    <row r="4" spans="1:7" x14ac:dyDescent="0.45">
      <c r="A4" s="8" t="s">
        <v>155</v>
      </c>
      <c r="B4" s="38">
        <v>90.508798924992433</v>
      </c>
      <c r="C4" s="38">
        <v>97.091196900947324</v>
      </c>
      <c r="D4" s="38">
        <v>98.717297118627798</v>
      </c>
      <c r="E4" s="38">
        <v>93.480734839863445</v>
      </c>
      <c r="F4" s="38">
        <v>102.02212616308887</v>
      </c>
      <c r="G4" s="38">
        <v>95.45626552027116</v>
      </c>
    </row>
    <row r="5" spans="1:7" x14ac:dyDescent="0.45">
      <c r="A5" s="8" t="s">
        <v>156</v>
      </c>
      <c r="B5" s="38">
        <v>132.05136280605774</v>
      </c>
      <c r="C5" s="38">
        <v>138.01697989843524</v>
      </c>
      <c r="D5" s="38">
        <v>136.0361673164889</v>
      </c>
      <c r="E5" s="38">
        <v>127.07960765187232</v>
      </c>
      <c r="F5" s="38">
        <v>136.82321049161112</v>
      </c>
      <c r="G5" s="38">
        <v>133.39921751035769</v>
      </c>
    </row>
    <row r="6" spans="1:7" x14ac:dyDescent="0.45">
      <c r="A6" s="96" t="s">
        <v>157</v>
      </c>
      <c r="B6" s="91"/>
      <c r="C6" s="91"/>
      <c r="D6" s="91"/>
      <c r="E6" s="91"/>
      <c r="F6" s="91"/>
      <c r="G6" s="91"/>
    </row>
    <row r="7" spans="1:7" x14ac:dyDescent="0.45">
      <c r="A7" s="96" t="s">
        <v>158</v>
      </c>
      <c r="B7" s="96"/>
      <c r="C7" s="96"/>
      <c r="D7" s="96"/>
      <c r="E7" s="96"/>
      <c r="F7" s="96"/>
      <c r="G7" s="96"/>
    </row>
    <row r="10" spans="1:7" x14ac:dyDescent="0.45">
      <c r="A10" s="12" t="s">
        <v>135</v>
      </c>
    </row>
    <row r="12" spans="1:7" ht="34" x14ac:dyDescent="0.45">
      <c r="A12" s="21" t="s">
        <v>2</v>
      </c>
    </row>
    <row r="13" spans="1:7" ht="34" x14ac:dyDescent="0.45">
      <c r="B13" s="28" t="s">
        <v>2</v>
      </c>
      <c r="C13" s="28" t="s">
        <v>137</v>
      </c>
    </row>
    <row r="14" spans="1:7" x14ac:dyDescent="0.45">
      <c r="A14" s="21" t="str">
        <f>A3</f>
        <v>Hjertesvigt</v>
      </c>
      <c r="B14" s="39">
        <f>B3</f>
        <v>43.567201470936702</v>
      </c>
      <c r="C14" s="39">
        <f t="shared" ref="C14:C16" si="0">G3</f>
        <v>42.429518276768761</v>
      </c>
    </row>
    <row r="15" spans="1:7" x14ac:dyDescent="0.45">
      <c r="A15" s="21" t="str">
        <f>A4</f>
        <v>KOL</v>
      </c>
      <c r="B15" s="39">
        <f t="shared" ref="B15:B16" si="1">B4</f>
        <v>90.508798924992433</v>
      </c>
      <c r="C15" s="39">
        <f t="shared" si="0"/>
        <v>95.45626552027116</v>
      </c>
    </row>
    <row r="16" spans="1:7" x14ac:dyDescent="0.45">
      <c r="A16" s="21" t="str">
        <f>A5</f>
        <v>Type 2 - diabetes</v>
      </c>
      <c r="B16" s="39">
        <f t="shared" si="1"/>
        <v>132.05136280605774</v>
      </c>
      <c r="C16" s="39">
        <f t="shared" si="0"/>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workbookViewId="0">
      <selection sqref="A1:G1"/>
    </sheetView>
  </sheetViews>
  <sheetFormatPr defaultColWidth="9.0703125" defaultRowHeight="17" x14ac:dyDescent="0.45"/>
  <cols>
    <col min="1" max="1" width="30.28515625" style="21" customWidth="1"/>
    <col min="2" max="7" width="15.5703125" style="28" customWidth="1"/>
    <col min="8" max="16384" width="9.0703125" style="21"/>
  </cols>
  <sheetData>
    <row r="1" spans="1:8" x14ac:dyDescent="0.45">
      <c r="A1" s="97" t="s">
        <v>154</v>
      </c>
      <c r="B1" s="98"/>
      <c r="C1" s="98"/>
      <c r="D1" s="98"/>
      <c r="E1" s="98"/>
      <c r="F1" s="98"/>
      <c r="G1" s="98"/>
    </row>
    <row r="2" spans="1:8" ht="34" x14ac:dyDescent="0.45">
      <c r="A2" s="6"/>
      <c r="B2" s="24" t="s">
        <v>2</v>
      </c>
      <c r="C2" s="24" t="s">
        <v>11</v>
      </c>
      <c r="D2" s="24" t="s">
        <v>50</v>
      </c>
      <c r="E2" s="24" t="s">
        <v>51</v>
      </c>
      <c r="F2" s="24" t="s">
        <v>52</v>
      </c>
      <c r="G2" s="24" t="s">
        <v>53</v>
      </c>
    </row>
    <row r="3" spans="1:8" ht="15.75" customHeight="1" x14ac:dyDescent="0.45">
      <c r="A3" s="6" t="s">
        <v>54</v>
      </c>
      <c r="B3" s="25">
        <v>84407</v>
      </c>
      <c r="C3" s="25">
        <v>45632</v>
      </c>
      <c r="D3" s="25">
        <v>59872</v>
      </c>
      <c r="E3" s="25">
        <v>57606</v>
      </c>
      <c r="F3" s="25">
        <v>28116</v>
      </c>
      <c r="G3" s="25">
        <v>279750</v>
      </c>
      <c r="H3" s="22"/>
    </row>
    <row r="4" spans="1:8" ht="34" x14ac:dyDescent="0.45">
      <c r="A4" s="6" t="s">
        <v>140</v>
      </c>
      <c r="B4" s="26">
        <v>256.58040727241774</v>
      </c>
      <c r="C4" s="26">
        <v>227.58421194378224</v>
      </c>
      <c r="D4" s="26">
        <v>215.72541417751802</v>
      </c>
      <c r="E4" s="26">
        <v>211.85141054071647</v>
      </c>
      <c r="F4" s="26">
        <v>209.19798510405582</v>
      </c>
      <c r="G4" s="26">
        <v>230.56401025608059</v>
      </c>
    </row>
    <row r="5" spans="1:8" ht="51" x14ac:dyDescent="0.45">
      <c r="A5" s="6" t="s">
        <v>55</v>
      </c>
      <c r="B5" s="24"/>
      <c r="C5" s="24"/>
      <c r="D5" s="24"/>
      <c r="E5" s="24"/>
      <c r="F5" s="24"/>
      <c r="G5" s="24"/>
    </row>
    <row r="6" spans="1:8" x14ac:dyDescent="0.45">
      <c r="A6" s="27" t="s">
        <v>56</v>
      </c>
      <c r="B6" s="26">
        <v>5.4998172420978557</v>
      </c>
      <c r="C6" s="26">
        <v>4.6148940811885728</v>
      </c>
      <c r="D6" s="26">
        <v>2.1276509517691924</v>
      </c>
      <c r="E6" s="26">
        <v>6.0680365656155635</v>
      </c>
      <c r="F6" s="26">
        <v>2.3007161501907505</v>
      </c>
      <c r="G6" s="26">
        <v>4.3550213396045638</v>
      </c>
    </row>
    <row r="7" spans="1:8" x14ac:dyDescent="0.45">
      <c r="A7" s="27" t="s">
        <v>57</v>
      </c>
      <c r="B7" s="26">
        <v>4.3896056870159903</v>
      </c>
      <c r="C7" s="26">
        <v>5.453965732313768</v>
      </c>
      <c r="D7" s="26">
        <v>3.4650315500241136</v>
      </c>
      <c r="E7" s="26">
        <v>1.9260320839667149</v>
      </c>
      <c r="F7" s="26">
        <v>2.9700153938826048</v>
      </c>
      <c r="G7" s="26">
        <v>3.6508051229876557</v>
      </c>
    </row>
    <row r="8" spans="1:8" x14ac:dyDescent="0.45">
      <c r="A8" s="27" t="s">
        <v>58</v>
      </c>
      <c r="B8" s="26">
        <v>2.3399843545571621</v>
      </c>
      <c r="C8" s="26">
        <v>2.013771962700468</v>
      </c>
      <c r="D8" s="26">
        <v>0.95237709269668613</v>
      </c>
      <c r="E8" s="26">
        <v>1.5946717254348068</v>
      </c>
      <c r="F8" s="26">
        <v>0.83662405461481837</v>
      </c>
      <c r="G8" s="26">
        <v>1.6354495030642671</v>
      </c>
    </row>
    <row r="9" spans="1:8" x14ac:dyDescent="0.45">
      <c r="A9" s="27" t="s">
        <v>59</v>
      </c>
      <c r="B9" s="26">
        <v>14.654792527080621</v>
      </c>
      <c r="C9" s="26">
        <v>14.991413500103485</v>
      </c>
      <c r="D9" s="26">
        <v>7.5177000295844802</v>
      </c>
      <c r="E9" s="26">
        <v>11.100572010818917</v>
      </c>
      <c r="F9" s="26">
        <v>5.438056354996319</v>
      </c>
      <c r="G9" s="26">
        <v>11.262826464445419</v>
      </c>
    </row>
    <row r="10" spans="1:8" x14ac:dyDescent="0.45">
      <c r="A10" s="27" t="s">
        <v>60</v>
      </c>
      <c r="B10" s="26">
        <v>5.8414207975076602</v>
      </c>
      <c r="C10" s="26">
        <v>6.0972539981764182</v>
      </c>
      <c r="D10" s="26">
        <v>1.2360638862659117</v>
      </c>
      <c r="E10" s="26">
        <v>2.5680427786222864</v>
      </c>
      <c r="F10" s="26">
        <v>1.003948865537782</v>
      </c>
      <c r="G10" s="26">
        <v>3.5627780959105424</v>
      </c>
    </row>
    <row r="11" spans="1:8" x14ac:dyDescent="0.45">
      <c r="A11" s="27" t="s">
        <v>61</v>
      </c>
      <c r="B11" s="26">
        <v>9.6844607958679649</v>
      </c>
      <c r="C11" s="26">
        <v>9.0899428871896131</v>
      </c>
      <c r="D11" s="26">
        <v>4.7821488058812323</v>
      </c>
      <c r="E11" s="26">
        <v>6.0680365656155635</v>
      </c>
      <c r="F11" s="26">
        <v>4.5596010976507602</v>
      </c>
      <c r="G11" s="26">
        <v>7.0884921804201948</v>
      </c>
    </row>
    <row r="12" spans="1:8" x14ac:dyDescent="0.45">
      <c r="A12" s="27" t="s">
        <v>62</v>
      </c>
      <c r="B12" s="26">
        <v>4.2358840870815788</v>
      </c>
      <c r="C12" s="26">
        <v>4.5869250261510661</v>
      </c>
      <c r="D12" s="26">
        <v>3.3029248108416986</v>
      </c>
      <c r="E12" s="26">
        <v>4.307684660914803</v>
      </c>
      <c r="F12" s="26">
        <v>4.1831202730740911</v>
      </c>
      <c r="G12" s="26">
        <v>4.0909402583732231</v>
      </c>
    </row>
    <row r="13" spans="1:8" x14ac:dyDescent="0.45">
      <c r="A13" s="27" t="s">
        <v>63</v>
      </c>
      <c r="B13" s="26">
        <v>1.5542961771146113</v>
      </c>
      <c r="C13" s="26">
        <v>1.2865765317252993</v>
      </c>
      <c r="D13" s="26">
        <v>0.30395013596702752</v>
      </c>
      <c r="E13" s="26">
        <v>0.76627082910503708</v>
      </c>
      <c r="F13" s="26">
        <v>0.5438056354996319</v>
      </c>
      <c r="G13" s="26">
        <v>0.94049928929758131</v>
      </c>
    </row>
    <row r="14" spans="1:8" x14ac:dyDescent="0.45">
      <c r="A14" s="27" t="s">
        <v>64</v>
      </c>
      <c r="B14" s="26">
        <v>14.774353771474054</v>
      </c>
      <c r="C14" s="26">
        <v>13.564991693190654</v>
      </c>
      <c r="D14" s="26">
        <v>9.2400841333976356</v>
      </c>
      <c r="E14" s="26">
        <v>10.520691383388076</v>
      </c>
      <c r="F14" s="26">
        <v>7.4459540860718825</v>
      </c>
      <c r="G14" s="26">
        <v>11.550072552802318</v>
      </c>
    </row>
    <row r="15" spans="1:8" x14ac:dyDescent="0.45">
      <c r="A15" s="27" t="s">
        <v>65</v>
      </c>
      <c r="B15" s="26">
        <v>0.56364586642617776</v>
      </c>
      <c r="C15" s="26">
        <v>0.4195358255625975</v>
      </c>
      <c r="D15" s="26">
        <v>0.40526684795603662</v>
      </c>
      <c r="E15" s="26">
        <v>0.5798806274308389</v>
      </c>
      <c r="F15" s="26">
        <v>0.25098721638444549</v>
      </c>
      <c r="G15" s="26">
        <v>0.47256614536134633</v>
      </c>
    </row>
    <row r="16" spans="1:8" x14ac:dyDescent="0.45">
      <c r="A16" s="27" t="s">
        <v>66</v>
      </c>
      <c r="B16" s="26">
        <v>16.294489593047686</v>
      </c>
      <c r="C16" s="26">
        <v>15.382980270628575</v>
      </c>
      <c r="D16" s="26">
        <v>13.657492776118435</v>
      </c>
      <c r="E16" s="26">
        <v>14.766245977078146</v>
      </c>
      <c r="F16" s="26">
        <v>12.75851683287598</v>
      </c>
      <c r="G16" s="26">
        <v>14.80707255465552</v>
      </c>
    </row>
    <row r="17" spans="1:7" ht="35.25" customHeight="1" x14ac:dyDescent="0.45">
      <c r="A17" s="99" t="s">
        <v>139</v>
      </c>
      <c r="B17" s="99"/>
      <c r="C17" s="99"/>
      <c r="D17" s="99"/>
      <c r="E17" s="99"/>
      <c r="F17" s="99"/>
      <c r="G17" s="99"/>
    </row>
    <row r="18" spans="1:7" ht="35.25" customHeight="1" x14ac:dyDescent="0.45">
      <c r="A18" s="99" t="s">
        <v>67</v>
      </c>
      <c r="B18" s="99"/>
      <c r="C18" s="99"/>
      <c r="D18" s="99"/>
      <c r="E18" s="99"/>
      <c r="F18" s="99"/>
      <c r="G18" s="99"/>
    </row>
    <row r="19" spans="1:7" x14ac:dyDescent="0.45">
      <c r="A19" s="99" t="s">
        <v>68</v>
      </c>
      <c r="B19" s="99"/>
      <c r="C19" s="99"/>
      <c r="D19" s="99"/>
      <c r="E19" s="99"/>
      <c r="F19" s="99"/>
      <c r="G19" s="99"/>
    </row>
    <row r="22" spans="1:7" x14ac:dyDescent="0.45">
      <c r="A22" s="12" t="s">
        <v>135</v>
      </c>
    </row>
    <row r="24" spans="1:7" ht="34" x14ac:dyDescent="0.45">
      <c r="A24" s="12" t="s">
        <v>138</v>
      </c>
    </row>
    <row r="25" spans="1:7" x14ac:dyDescent="0.45">
      <c r="A25" s="13"/>
      <c r="B25" s="29" t="s">
        <v>136</v>
      </c>
      <c r="C25" s="29" t="s">
        <v>137</v>
      </c>
    </row>
    <row r="26" spans="1:7" x14ac:dyDescent="0.45">
      <c r="A26" s="13" t="s">
        <v>2</v>
      </c>
      <c r="B26" s="30">
        <f>B4</f>
        <v>256.58040727241774</v>
      </c>
      <c r="C26" s="30">
        <f>G$4</f>
        <v>230.56401025608059</v>
      </c>
    </row>
    <row r="27" spans="1:7" x14ac:dyDescent="0.45">
      <c r="A27" s="13" t="s">
        <v>11</v>
      </c>
      <c r="B27" s="30">
        <f>C4</f>
        <v>227.58421194378224</v>
      </c>
      <c r="C27" s="30">
        <f>G$4</f>
        <v>230.56401025608059</v>
      </c>
    </row>
    <row r="28" spans="1:7" x14ac:dyDescent="0.45">
      <c r="A28" s="13" t="s">
        <v>50</v>
      </c>
      <c r="B28" s="30">
        <f>D4</f>
        <v>215.72541417751802</v>
      </c>
      <c r="C28" s="30">
        <f>G$4</f>
        <v>230.56401025608059</v>
      </c>
    </row>
    <row r="29" spans="1:7" x14ac:dyDescent="0.45">
      <c r="A29" s="13" t="s">
        <v>51</v>
      </c>
      <c r="B29" s="30">
        <f>E4</f>
        <v>211.85141054071647</v>
      </c>
      <c r="C29" s="30">
        <f>G$4</f>
        <v>230.56401025608059</v>
      </c>
    </row>
    <row r="30" spans="1:7" x14ac:dyDescent="0.45">
      <c r="A30" s="13" t="s">
        <v>52</v>
      </c>
      <c r="B30" s="30">
        <f>F4</f>
        <v>209.19798510405582</v>
      </c>
      <c r="C30" s="30">
        <f>G$4</f>
        <v>230.56401025608059</v>
      </c>
    </row>
    <row r="32" spans="1:7" ht="51" x14ac:dyDescent="0.45">
      <c r="A32" s="12" t="s">
        <v>141</v>
      </c>
    </row>
    <row r="33" spans="1:3" x14ac:dyDescent="0.45">
      <c r="A33" s="14"/>
      <c r="B33" s="31" t="s">
        <v>2</v>
      </c>
      <c r="C33" s="31" t="s">
        <v>137</v>
      </c>
    </row>
    <row r="34" spans="1:3" x14ac:dyDescent="0.45">
      <c r="A34" s="32" t="s">
        <v>56</v>
      </c>
      <c r="B34" s="33">
        <f>B6</f>
        <v>5.4998172420978557</v>
      </c>
      <c r="C34" s="33">
        <f>G6</f>
        <v>4.3550213396045638</v>
      </c>
    </row>
    <row r="35" spans="1:3" x14ac:dyDescent="0.45">
      <c r="A35" s="32" t="s">
        <v>57</v>
      </c>
      <c r="B35" s="33">
        <f t="shared" ref="B35:B44" si="0">B7</f>
        <v>4.3896056870159903</v>
      </c>
      <c r="C35" s="33">
        <f t="shared" ref="C35:C44" si="1">G7</f>
        <v>3.6508051229876557</v>
      </c>
    </row>
    <row r="36" spans="1:3" x14ac:dyDescent="0.45">
      <c r="A36" s="32" t="s">
        <v>58</v>
      </c>
      <c r="B36" s="33">
        <f t="shared" si="0"/>
        <v>2.3399843545571621</v>
      </c>
      <c r="C36" s="33">
        <f t="shared" si="1"/>
        <v>1.6354495030642671</v>
      </c>
    </row>
    <row r="37" spans="1:3" x14ac:dyDescent="0.45">
      <c r="A37" s="32" t="s">
        <v>59</v>
      </c>
      <c r="B37" s="33">
        <f t="shared" si="0"/>
        <v>14.654792527080621</v>
      </c>
      <c r="C37" s="33">
        <f t="shared" si="1"/>
        <v>11.262826464445419</v>
      </c>
    </row>
    <row r="38" spans="1:3" x14ac:dyDescent="0.45">
      <c r="A38" s="32" t="s">
        <v>60</v>
      </c>
      <c r="B38" s="33">
        <f t="shared" si="0"/>
        <v>5.8414207975076602</v>
      </c>
      <c r="C38" s="33">
        <f t="shared" si="1"/>
        <v>3.5627780959105424</v>
      </c>
    </row>
    <row r="39" spans="1:3" x14ac:dyDescent="0.45">
      <c r="A39" s="32" t="s">
        <v>61</v>
      </c>
      <c r="B39" s="33">
        <f t="shared" si="0"/>
        <v>9.6844607958679649</v>
      </c>
      <c r="C39" s="33">
        <f t="shared" si="1"/>
        <v>7.0884921804201948</v>
      </c>
    </row>
    <row r="40" spans="1:3" x14ac:dyDescent="0.45">
      <c r="A40" s="32" t="s">
        <v>62</v>
      </c>
      <c r="B40" s="33">
        <f t="shared" si="0"/>
        <v>4.2358840870815788</v>
      </c>
      <c r="C40" s="33">
        <f t="shared" si="1"/>
        <v>4.0909402583732231</v>
      </c>
    </row>
    <row r="41" spans="1:3" x14ac:dyDescent="0.45">
      <c r="A41" s="32" t="s">
        <v>63</v>
      </c>
      <c r="B41" s="33">
        <f t="shared" si="0"/>
        <v>1.5542961771146113</v>
      </c>
      <c r="C41" s="33">
        <f t="shared" si="1"/>
        <v>0.94049928929758131</v>
      </c>
    </row>
    <row r="42" spans="1:3" x14ac:dyDescent="0.45">
      <c r="A42" s="32" t="s">
        <v>64</v>
      </c>
      <c r="B42" s="33">
        <f t="shared" si="0"/>
        <v>14.774353771474054</v>
      </c>
      <c r="C42" s="33">
        <f t="shared" si="1"/>
        <v>11.550072552802318</v>
      </c>
    </row>
    <row r="43" spans="1:3" x14ac:dyDescent="0.45">
      <c r="A43" s="32" t="s">
        <v>65</v>
      </c>
      <c r="B43" s="33">
        <f t="shared" si="0"/>
        <v>0.56364586642617776</v>
      </c>
      <c r="C43" s="33">
        <f t="shared" si="1"/>
        <v>0.47256614536134633</v>
      </c>
    </row>
    <row r="44" spans="1:3" x14ac:dyDescent="0.45">
      <c r="A44" s="32" t="s">
        <v>66</v>
      </c>
      <c r="B44" s="33">
        <f t="shared" si="0"/>
        <v>16.294489593047686</v>
      </c>
      <c r="C44" s="33">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workbookViewId="0">
      <selection sqref="A1:G1"/>
    </sheetView>
  </sheetViews>
  <sheetFormatPr defaultColWidth="9.0703125" defaultRowHeight="17" x14ac:dyDescent="0.45"/>
  <cols>
    <col min="1" max="1" width="30.28515625" style="21" customWidth="1"/>
    <col min="2" max="7" width="15.7109375" style="28" customWidth="1"/>
    <col min="8" max="16384" width="9.0703125" style="21"/>
  </cols>
  <sheetData>
    <row r="1" spans="1:7" x14ac:dyDescent="0.45">
      <c r="A1" s="97" t="s">
        <v>153</v>
      </c>
      <c r="B1" s="98"/>
      <c r="C1" s="98"/>
      <c r="D1" s="98"/>
      <c r="E1" s="98"/>
      <c r="F1" s="98"/>
      <c r="G1" s="98"/>
    </row>
    <row r="2" spans="1:7" ht="34" x14ac:dyDescent="0.45">
      <c r="A2" s="6"/>
      <c r="B2" s="24" t="s">
        <v>2</v>
      </c>
      <c r="C2" s="24" t="s">
        <v>11</v>
      </c>
      <c r="D2" s="24" t="s">
        <v>50</v>
      </c>
      <c r="E2" s="24" t="s">
        <v>51</v>
      </c>
      <c r="F2" s="24" t="s">
        <v>52</v>
      </c>
      <c r="G2" s="24" t="s">
        <v>53</v>
      </c>
    </row>
    <row r="3" spans="1:7" x14ac:dyDescent="0.45">
      <c r="A3" s="6" t="s">
        <v>69</v>
      </c>
      <c r="B3" s="25">
        <v>11687</v>
      </c>
      <c r="C3" s="25">
        <v>7414</v>
      </c>
      <c r="D3" s="25">
        <v>8765</v>
      </c>
      <c r="E3" s="25">
        <v>8372</v>
      </c>
      <c r="F3" s="25">
        <v>3897</v>
      </c>
      <c r="G3" s="25">
        <v>40332</v>
      </c>
    </row>
    <row r="4" spans="1:7" ht="34" x14ac:dyDescent="0.45">
      <c r="A4" s="6" t="s">
        <v>70</v>
      </c>
      <c r="B4" s="26">
        <v>35.526143800783657</v>
      </c>
      <c r="C4" s="26">
        <v>36.976449582556128</v>
      </c>
      <c r="D4" s="26">
        <v>31.581260944447248</v>
      </c>
      <c r="E4" s="26">
        <v>30.788806878569563</v>
      </c>
      <c r="F4" s="26">
        <v>28.995751456484051</v>
      </c>
      <c r="G4" s="26">
        <v>33.24077805772383</v>
      </c>
    </row>
    <row r="5" spans="1:7" ht="51" x14ac:dyDescent="0.45">
      <c r="A5" s="6" t="s">
        <v>71</v>
      </c>
      <c r="B5" s="25">
        <v>13.84600803250915</v>
      </c>
      <c r="C5" s="25">
        <v>16.24737026647966</v>
      </c>
      <c r="D5" s="25">
        <v>14.639564404062</v>
      </c>
      <c r="E5" s="25">
        <v>14.53320834635281</v>
      </c>
      <c r="F5" s="25">
        <v>13.86043533930858</v>
      </c>
      <c r="G5" s="25">
        <v>14.417158176943699</v>
      </c>
    </row>
    <row r="6" spans="1:7" ht="68" x14ac:dyDescent="0.45">
      <c r="A6" s="6" t="s">
        <v>72</v>
      </c>
      <c r="B6" s="24"/>
      <c r="C6" s="24"/>
      <c r="D6" s="24"/>
      <c r="E6" s="24"/>
      <c r="F6" s="24"/>
      <c r="G6" s="24"/>
    </row>
    <row r="7" spans="1:7" x14ac:dyDescent="0.45">
      <c r="A7" s="27" t="s">
        <v>56</v>
      </c>
      <c r="B7" s="26">
        <v>10.5</v>
      </c>
      <c r="C7" s="26">
        <v>9.6</v>
      </c>
      <c r="D7" s="26">
        <v>8.4</v>
      </c>
      <c r="E7" s="26">
        <v>9.3000000000000007</v>
      </c>
      <c r="F7" s="26">
        <v>9.4</v>
      </c>
      <c r="G7" s="26">
        <v>9.6</v>
      </c>
    </row>
    <row r="8" spans="1:7" x14ac:dyDescent="0.45">
      <c r="A8" s="27" t="s">
        <v>57</v>
      </c>
      <c r="B8" s="26">
        <v>18.899999999999999</v>
      </c>
      <c r="C8" s="26">
        <v>20.8</v>
      </c>
      <c r="D8" s="26">
        <v>19.5</v>
      </c>
      <c r="E8" s="26">
        <v>19</v>
      </c>
      <c r="F8" s="26">
        <v>20.100000000000001</v>
      </c>
      <c r="G8" s="26">
        <v>19.600000000000001</v>
      </c>
    </row>
    <row r="9" spans="1:7" x14ac:dyDescent="0.45">
      <c r="A9" s="27" t="s">
        <v>58</v>
      </c>
      <c r="B9" s="26">
        <v>19.100000000000001</v>
      </c>
      <c r="C9" s="26">
        <v>18</v>
      </c>
      <c r="D9" s="26">
        <v>16.5</v>
      </c>
      <c r="E9" s="26">
        <v>22.4</v>
      </c>
      <c r="F9" s="26">
        <v>13.7</v>
      </c>
      <c r="G9" s="26">
        <v>18.600000000000001</v>
      </c>
    </row>
    <row r="10" spans="1:7" x14ac:dyDescent="0.45">
      <c r="A10" s="27" t="s">
        <v>59</v>
      </c>
      <c r="B10" s="26">
        <v>17.7</v>
      </c>
      <c r="C10" s="26">
        <v>18.899999999999999</v>
      </c>
      <c r="D10" s="26">
        <v>17.7</v>
      </c>
      <c r="E10" s="26">
        <v>17.7</v>
      </c>
      <c r="F10" s="26">
        <v>18</v>
      </c>
      <c r="G10" s="26">
        <v>17.899999999999999</v>
      </c>
    </row>
    <row r="11" spans="1:7" x14ac:dyDescent="0.45">
      <c r="A11" s="27" t="s">
        <v>60</v>
      </c>
      <c r="B11" s="26">
        <v>18</v>
      </c>
      <c r="C11" s="26">
        <v>22</v>
      </c>
      <c r="D11" s="26">
        <v>20.100000000000001</v>
      </c>
      <c r="E11" s="26">
        <v>17.600000000000001</v>
      </c>
      <c r="F11" s="26">
        <v>16.399999999999999</v>
      </c>
      <c r="G11" s="26">
        <v>19</v>
      </c>
    </row>
    <row r="12" spans="1:7" x14ac:dyDescent="0.45">
      <c r="A12" s="27" t="s">
        <v>61</v>
      </c>
      <c r="B12" s="26">
        <v>25</v>
      </c>
      <c r="C12" s="26">
        <v>26.1</v>
      </c>
      <c r="D12" s="26">
        <v>24.5</v>
      </c>
      <c r="E12" s="26">
        <v>21.8</v>
      </c>
      <c r="F12" s="26">
        <v>22</v>
      </c>
      <c r="G12" s="26">
        <v>24.1</v>
      </c>
    </row>
    <row r="13" spans="1:7" x14ac:dyDescent="0.45">
      <c r="A13" s="27" t="s">
        <v>62</v>
      </c>
      <c r="B13" s="26">
        <v>12.7</v>
      </c>
      <c r="C13" s="26">
        <v>15.3</v>
      </c>
      <c r="D13" s="26">
        <v>12.7</v>
      </c>
      <c r="E13" s="26">
        <v>13.2</v>
      </c>
      <c r="F13" s="26">
        <v>13.5</v>
      </c>
      <c r="G13" s="26">
        <v>13.3</v>
      </c>
    </row>
    <row r="14" spans="1:7" x14ac:dyDescent="0.45">
      <c r="A14" s="27" t="s">
        <v>63</v>
      </c>
      <c r="B14" s="26">
        <v>16.5</v>
      </c>
      <c r="C14" s="26">
        <v>17.2</v>
      </c>
      <c r="D14" s="26">
        <v>12.7</v>
      </c>
      <c r="E14" s="26">
        <v>13.9</v>
      </c>
      <c r="F14" s="26">
        <v>15.6</v>
      </c>
      <c r="G14" s="26">
        <v>15.4</v>
      </c>
    </row>
    <row r="15" spans="1:7" x14ac:dyDescent="0.45">
      <c r="A15" s="27" t="s">
        <v>64</v>
      </c>
      <c r="B15" s="26">
        <v>9.9</v>
      </c>
      <c r="C15" s="26">
        <v>10.199999999999999</v>
      </c>
      <c r="D15" s="26">
        <v>9.6999999999999993</v>
      </c>
      <c r="E15" s="26">
        <v>7.6</v>
      </c>
      <c r="F15" s="26">
        <v>7.8</v>
      </c>
      <c r="G15" s="26">
        <v>9.1999999999999993</v>
      </c>
    </row>
    <row r="16" spans="1:7" x14ac:dyDescent="0.45">
      <c r="A16" s="27" t="s">
        <v>65</v>
      </c>
      <c r="B16" s="26">
        <v>12.6</v>
      </c>
      <c r="C16" s="26">
        <v>14.6</v>
      </c>
      <c r="D16" s="26">
        <v>19.100000000000001</v>
      </c>
      <c r="E16" s="26">
        <v>22.8</v>
      </c>
      <c r="F16" s="26">
        <v>18.5</v>
      </c>
      <c r="G16" s="26">
        <v>17.7</v>
      </c>
    </row>
    <row r="17" spans="1:7" x14ac:dyDescent="0.45">
      <c r="A17" s="27" t="s">
        <v>66</v>
      </c>
      <c r="B17" s="26">
        <v>7</v>
      </c>
      <c r="C17" s="26">
        <v>8.8000000000000007</v>
      </c>
      <c r="D17" s="26">
        <v>5.5</v>
      </c>
      <c r="E17" s="26">
        <v>5.4</v>
      </c>
      <c r="F17" s="26">
        <v>3.8</v>
      </c>
      <c r="G17" s="26">
        <v>6</v>
      </c>
    </row>
    <row r="18" spans="1:7" ht="48" customHeight="1" x14ac:dyDescent="0.45">
      <c r="A18" s="99" t="s">
        <v>73</v>
      </c>
      <c r="B18" s="99"/>
      <c r="C18" s="99"/>
      <c r="D18" s="99"/>
      <c r="E18" s="99"/>
      <c r="F18" s="99"/>
      <c r="G18" s="99"/>
    </row>
    <row r="19" spans="1:7" ht="53.25" customHeight="1" x14ac:dyDescent="0.45">
      <c r="A19" s="99" t="s">
        <v>74</v>
      </c>
      <c r="B19" s="99"/>
      <c r="C19" s="99"/>
      <c r="D19" s="99"/>
      <c r="E19" s="99"/>
      <c r="F19" s="99"/>
      <c r="G19" s="99"/>
    </row>
    <row r="20" spans="1:7" x14ac:dyDescent="0.45">
      <c r="A20" s="99" t="s">
        <v>75</v>
      </c>
      <c r="B20" s="99"/>
      <c r="C20" s="99"/>
      <c r="D20" s="99"/>
      <c r="E20" s="99"/>
      <c r="F20" s="99"/>
      <c r="G20" s="99"/>
    </row>
    <row r="23" spans="1:7" x14ac:dyDescent="0.45">
      <c r="A23" s="12" t="s">
        <v>135</v>
      </c>
    </row>
    <row r="25" spans="1:7" ht="34" x14ac:dyDescent="0.45">
      <c r="A25" s="12" t="s">
        <v>220</v>
      </c>
    </row>
    <row r="26" spans="1:7" x14ac:dyDescent="0.45">
      <c r="A26" s="13"/>
      <c r="B26" s="29" t="s">
        <v>142</v>
      </c>
      <c r="C26" s="29" t="s">
        <v>137</v>
      </c>
    </row>
    <row r="27" spans="1:7" x14ac:dyDescent="0.45">
      <c r="A27" s="13" t="s">
        <v>2</v>
      </c>
      <c r="B27" s="30">
        <f>B5</f>
        <v>13.84600803250915</v>
      </c>
      <c r="C27" s="30">
        <f>$G$5</f>
        <v>14.417158176943699</v>
      </c>
    </row>
    <row r="28" spans="1:7" x14ac:dyDescent="0.45">
      <c r="A28" s="13" t="s">
        <v>11</v>
      </c>
      <c r="B28" s="30">
        <f>C5</f>
        <v>16.24737026647966</v>
      </c>
      <c r="C28" s="30">
        <f>$G$5</f>
        <v>14.417158176943699</v>
      </c>
    </row>
    <row r="29" spans="1:7" x14ac:dyDescent="0.45">
      <c r="A29" s="13" t="s">
        <v>50</v>
      </c>
      <c r="B29" s="30">
        <f>D5</f>
        <v>14.639564404062</v>
      </c>
      <c r="C29" s="30">
        <f>$G$5</f>
        <v>14.417158176943699</v>
      </c>
    </row>
    <row r="30" spans="1:7" x14ac:dyDescent="0.45">
      <c r="A30" s="13" t="s">
        <v>51</v>
      </c>
      <c r="B30" s="30">
        <f>E5</f>
        <v>14.53320834635281</v>
      </c>
      <c r="C30" s="30">
        <f>$G$5</f>
        <v>14.417158176943699</v>
      </c>
    </row>
    <row r="31" spans="1:7" x14ac:dyDescent="0.45">
      <c r="A31" s="13" t="s">
        <v>52</v>
      </c>
      <c r="B31" s="30">
        <f>F5</f>
        <v>13.86043533930858</v>
      </c>
      <c r="C31" s="30">
        <f>$G$5</f>
        <v>14.417158176943699</v>
      </c>
    </row>
    <row r="33" spans="1:3" ht="34" x14ac:dyDescent="0.45">
      <c r="A33" s="12" t="s">
        <v>143</v>
      </c>
    </row>
    <row r="34" spans="1:3" x14ac:dyDescent="0.45">
      <c r="A34" s="14"/>
      <c r="B34" s="31" t="s">
        <v>2</v>
      </c>
      <c r="C34" s="31" t="s">
        <v>137</v>
      </c>
    </row>
    <row r="35" spans="1:3" x14ac:dyDescent="0.45">
      <c r="A35" s="32" t="s">
        <v>56</v>
      </c>
      <c r="B35" s="33">
        <f>B7</f>
        <v>10.5</v>
      </c>
      <c r="C35" s="33">
        <f>G7</f>
        <v>9.6</v>
      </c>
    </row>
    <row r="36" spans="1:3" x14ac:dyDescent="0.45">
      <c r="A36" s="32" t="s">
        <v>57</v>
      </c>
      <c r="B36" s="33">
        <f t="shared" ref="B36:B45" si="0">B8</f>
        <v>18.899999999999999</v>
      </c>
      <c r="C36" s="33">
        <f t="shared" ref="C36:C45" si="1">G8</f>
        <v>19.600000000000001</v>
      </c>
    </row>
    <row r="37" spans="1:3" x14ac:dyDescent="0.45">
      <c r="A37" s="32" t="s">
        <v>58</v>
      </c>
      <c r="B37" s="33">
        <f t="shared" si="0"/>
        <v>19.100000000000001</v>
      </c>
      <c r="C37" s="33">
        <f t="shared" si="1"/>
        <v>18.600000000000001</v>
      </c>
    </row>
    <row r="38" spans="1:3" x14ac:dyDescent="0.45">
      <c r="A38" s="32" t="s">
        <v>59</v>
      </c>
      <c r="B38" s="33">
        <f t="shared" si="0"/>
        <v>17.7</v>
      </c>
      <c r="C38" s="33">
        <f t="shared" si="1"/>
        <v>17.899999999999999</v>
      </c>
    </row>
    <row r="39" spans="1:3" x14ac:dyDescent="0.45">
      <c r="A39" s="32" t="s">
        <v>60</v>
      </c>
      <c r="B39" s="33">
        <f t="shared" si="0"/>
        <v>18</v>
      </c>
      <c r="C39" s="33">
        <f t="shared" si="1"/>
        <v>19</v>
      </c>
    </row>
    <row r="40" spans="1:3" x14ac:dyDescent="0.45">
      <c r="A40" s="32" t="s">
        <v>61</v>
      </c>
      <c r="B40" s="33">
        <f t="shared" si="0"/>
        <v>25</v>
      </c>
      <c r="C40" s="33">
        <f t="shared" si="1"/>
        <v>24.1</v>
      </c>
    </row>
    <row r="41" spans="1:3" x14ac:dyDescent="0.45">
      <c r="A41" s="32" t="s">
        <v>62</v>
      </c>
      <c r="B41" s="33">
        <f t="shared" si="0"/>
        <v>12.7</v>
      </c>
      <c r="C41" s="33">
        <f t="shared" si="1"/>
        <v>13.3</v>
      </c>
    </row>
    <row r="42" spans="1:3" x14ac:dyDescent="0.45">
      <c r="A42" s="32" t="s">
        <v>63</v>
      </c>
      <c r="B42" s="33">
        <f t="shared" si="0"/>
        <v>16.5</v>
      </c>
      <c r="C42" s="33">
        <f t="shared" si="1"/>
        <v>15.4</v>
      </c>
    </row>
    <row r="43" spans="1:3" x14ac:dyDescent="0.45">
      <c r="A43" s="32" t="s">
        <v>64</v>
      </c>
      <c r="B43" s="33">
        <f t="shared" si="0"/>
        <v>9.9</v>
      </c>
      <c r="C43" s="33">
        <f t="shared" si="1"/>
        <v>9.1999999999999993</v>
      </c>
    </row>
    <row r="44" spans="1:3" x14ac:dyDescent="0.45">
      <c r="A44" s="32" t="s">
        <v>65</v>
      </c>
      <c r="B44" s="33">
        <f t="shared" si="0"/>
        <v>12.6</v>
      </c>
      <c r="C44" s="33">
        <f t="shared" si="1"/>
        <v>17.7</v>
      </c>
    </row>
    <row r="45" spans="1:3" x14ac:dyDescent="0.45">
      <c r="A45" s="32" t="s">
        <v>66</v>
      </c>
      <c r="B45" s="33">
        <f t="shared" si="0"/>
        <v>7</v>
      </c>
      <c r="C45" s="33">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Marie Høysholdt</cp:lastModifiedBy>
  <cp:lastPrinted>2025-09-15T10:09:07Z</cp:lastPrinted>
  <dcterms:created xsi:type="dcterms:W3CDTF">2025-03-06T09:31:37Z</dcterms:created>
  <dcterms:modified xsi:type="dcterms:W3CDTF">2025-09-23T09:26:09Z</dcterms:modified>
</cp:coreProperties>
</file>